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25305" windowHeight="7140" activeTab="0"/>
  </bookViews>
  <sheets>
    <sheet name="VMA 1" sheetId="1" r:id="rId1"/>
    <sheet name="Tableau temps-distances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<sst xmlns="http://schemas.openxmlformats.org/spreadsheetml/2006/main" count="1160" uniqueCount="334">
  <si>
    <t>Prénom</t>
  </si>
  <si>
    <t>Date de naissance</t>
  </si>
  <si>
    <t xml:space="preserve">ARNAUD </t>
  </si>
  <si>
    <t>SOPHIE</t>
  </si>
  <si>
    <t>BAISEZ</t>
  </si>
  <si>
    <t>CEDRIC</t>
  </si>
  <si>
    <t>BARROS</t>
  </si>
  <si>
    <t>NATHALIE</t>
  </si>
  <si>
    <t>BECAUT</t>
  </si>
  <si>
    <t>ERIC</t>
  </si>
  <si>
    <t>BOTTIN</t>
  </si>
  <si>
    <t>LEO</t>
  </si>
  <si>
    <t>BROYER</t>
  </si>
  <si>
    <t>LAURENT</t>
  </si>
  <si>
    <t>BAPTISTE</t>
  </si>
  <si>
    <t>BRUNON</t>
  </si>
  <si>
    <t>PIERRE</t>
  </si>
  <si>
    <t>FABIENNE</t>
  </si>
  <si>
    <t>DAUXOIS</t>
  </si>
  <si>
    <t>THIERRY</t>
  </si>
  <si>
    <t>DUBARRY</t>
  </si>
  <si>
    <t>PATRICK</t>
  </si>
  <si>
    <t>ENCHERY</t>
  </si>
  <si>
    <t>FRANCOIS</t>
  </si>
  <si>
    <t>CHRISTELLE</t>
  </si>
  <si>
    <t>QUENTIN</t>
  </si>
  <si>
    <t>HOTTE</t>
  </si>
  <si>
    <t>NICOLAS</t>
  </si>
  <si>
    <t>MANCA</t>
  </si>
  <si>
    <t>DENIS</t>
  </si>
  <si>
    <t>MIRON</t>
  </si>
  <si>
    <t>SERGE</t>
  </si>
  <si>
    <t xml:space="preserve">OGIER </t>
  </si>
  <si>
    <t>POMMIES</t>
  </si>
  <si>
    <t>STEPHANE</t>
  </si>
  <si>
    <t>PORNET</t>
  </si>
  <si>
    <t>FABRICE</t>
  </si>
  <si>
    <t>RECULET</t>
  </si>
  <si>
    <t>ROMUALD</t>
  </si>
  <si>
    <t>REMY</t>
  </si>
  <si>
    <t>ROUX</t>
  </si>
  <si>
    <t>JEAN-REGIS</t>
  </si>
  <si>
    <t>TAREL</t>
  </si>
  <si>
    <t>THOULOUZE</t>
  </si>
  <si>
    <t>LUDOVIC</t>
  </si>
  <si>
    <t>VERNAY</t>
  </si>
  <si>
    <t>9'53</t>
  </si>
  <si>
    <t>18'28</t>
  </si>
  <si>
    <t>10'28</t>
  </si>
  <si>
    <t>17'13</t>
  </si>
  <si>
    <t>16'45</t>
  </si>
  <si>
    <t>19'10</t>
  </si>
  <si>
    <t>19'15</t>
  </si>
  <si>
    <t>13'03</t>
  </si>
  <si>
    <t>19'34</t>
  </si>
  <si>
    <t>19'09</t>
  </si>
  <si>
    <t>19'45</t>
  </si>
  <si>
    <t>VMA</t>
  </si>
  <si>
    <t>10 KM</t>
  </si>
  <si>
    <t>21 KM</t>
  </si>
  <si>
    <t>MARATHON</t>
  </si>
  <si>
    <t>147 m</t>
  </si>
  <si>
    <t>km/h</t>
  </si>
  <si>
    <t>Vameval 17/10/13</t>
  </si>
  <si>
    <t>VMA 2012</t>
  </si>
  <si>
    <t>5 KM</t>
  </si>
  <si>
    <t>type : 30/30</t>
  </si>
  <si>
    <t>Nom</t>
  </si>
  <si>
    <t>14'10</t>
  </si>
  <si>
    <t>17'45</t>
  </si>
  <si>
    <t>12'03</t>
  </si>
  <si>
    <t>19'26</t>
  </si>
  <si>
    <t>19'50</t>
  </si>
  <si>
    <t>GARRIVIER</t>
  </si>
  <si>
    <t>FREDERIC</t>
  </si>
  <si>
    <t>16'52</t>
  </si>
  <si>
    <t>14'15</t>
  </si>
  <si>
    <t>TEMPS</t>
  </si>
  <si>
    <t>16'14</t>
  </si>
  <si>
    <t>12'30</t>
  </si>
  <si>
    <t>15'</t>
  </si>
  <si>
    <t>13'50</t>
  </si>
  <si>
    <t>FLORENT</t>
  </si>
  <si>
    <t>17'22</t>
  </si>
  <si>
    <t>PECQUET</t>
  </si>
  <si>
    <t>MATTHIEU</t>
  </si>
  <si>
    <t>20'15</t>
  </si>
  <si>
    <t>BOUDAUD</t>
  </si>
  <si>
    <t>JEAN-PHILIPPE</t>
  </si>
  <si>
    <t>11'34</t>
  </si>
  <si>
    <t>Vameval 14/10/14</t>
  </si>
  <si>
    <t>Vameval 04/2014</t>
  </si>
  <si>
    <t>109 m</t>
  </si>
  <si>
    <t>143 m</t>
  </si>
  <si>
    <t>118 m</t>
  </si>
  <si>
    <t>141 m</t>
  </si>
  <si>
    <t>150 m</t>
  </si>
  <si>
    <t>127 m</t>
  </si>
  <si>
    <t>136 m</t>
  </si>
  <si>
    <t>144 m</t>
  </si>
  <si>
    <t>132 m</t>
  </si>
  <si>
    <t>140 m</t>
  </si>
  <si>
    <t>123 m</t>
  </si>
  <si>
    <t>149 m</t>
  </si>
  <si>
    <t>Temps</t>
  </si>
  <si>
    <t>Vameval 17/03/15</t>
  </si>
  <si>
    <t>21'12</t>
  </si>
  <si>
    <t>BIANCO</t>
  </si>
  <si>
    <t>MELANIE</t>
  </si>
  <si>
    <t>9'17</t>
  </si>
  <si>
    <t>13'12</t>
  </si>
  <si>
    <t>18'32</t>
  </si>
  <si>
    <t>20'13</t>
  </si>
  <si>
    <t>20'24</t>
  </si>
  <si>
    <t>15'17</t>
  </si>
  <si>
    <t>TOUPET</t>
  </si>
  <si>
    <t>CLARISSE</t>
  </si>
  <si>
    <t>11'20</t>
  </si>
  <si>
    <t>12'43</t>
  </si>
  <si>
    <t>153 m</t>
  </si>
  <si>
    <t>FILIOT-FAURE</t>
  </si>
  <si>
    <t>Vameval            15-31/10/15</t>
  </si>
  <si>
    <t>7'49"</t>
  </si>
  <si>
    <t>17'51"</t>
  </si>
  <si>
    <t>12'15"</t>
  </si>
  <si>
    <t>17'28"</t>
  </si>
  <si>
    <t>13'23"</t>
  </si>
  <si>
    <t>18'16"</t>
  </si>
  <si>
    <t>15'15"</t>
  </si>
  <si>
    <t>15'20"</t>
  </si>
  <si>
    <t>21'33"</t>
  </si>
  <si>
    <t>11'35"</t>
  </si>
  <si>
    <t>GOMILA</t>
  </si>
  <si>
    <t>18'45"</t>
  </si>
  <si>
    <t>LELIEVRE</t>
  </si>
  <si>
    <t>AMAURY</t>
  </si>
  <si>
    <t>16'50"</t>
  </si>
  <si>
    <t>MAROLLA</t>
  </si>
  <si>
    <t>14'15"</t>
  </si>
  <si>
    <t>MARTIN</t>
  </si>
  <si>
    <t>GAUTHIER</t>
  </si>
  <si>
    <t>17'48"</t>
  </si>
  <si>
    <t>PASCAL</t>
  </si>
  <si>
    <t>13'24"</t>
  </si>
  <si>
    <t>VILLETTE</t>
  </si>
  <si>
    <t>15'45"</t>
  </si>
  <si>
    <t>GOUBET</t>
  </si>
  <si>
    <t>LUC</t>
  </si>
  <si>
    <t>18'00"</t>
  </si>
  <si>
    <t>FORET</t>
  </si>
  <si>
    <t>OLIVIER</t>
  </si>
  <si>
    <t>15'48"</t>
  </si>
  <si>
    <t>DUPRAZ</t>
  </si>
  <si>
    <t>CAMILLE</t>
  </si>
  <si>
    <t>14'20"</t>
  </si>
  <si>
    <t>114 m</t>
  </si>
  <si>
    <t>VERDIER</t>
  </si>
  <si>
    <t>DAMIEN</t>
  </si>
  <si>
    <t>Vameval            11-13/10/16</t>
  </si>
  <si>
    <t>12'18"</t>
  </si>
  <si>
    <t>KELLER</t>
  </si>
  <si>
    <t>RONY</t>
  </si>
  <si>
    <t>21'24"</t>
  </si>
  <si>
    <t>12'50"</t>
  </si>
  <si>
    <t>17'30"</t>
  </si>
  <si>
    <t>14'18</t>
  </si>
  <si>
    <t>TOBIAS</t>
  </si>
  <si>
    <t>SYLVIE</t>
  </si>
  <si>
    <t>AYMERIC</t>
  </si>
  <si>
    <t>ALISE</t>
  </si>
  <si>
    <t>LISE</t>
  </si>
  <si>
    <t>DELPHINE</t>
  </si>
  <si>
    <t>CLAUDE</t>
  </si>
  <si>
    <t>EMMANUEL</t>
  </si>
  <si>
    <t>PONT</t>
  </si>
  <si>
    <t>CAPARROS</t>
  </si>
  <si>
    <t>CAPPE</t>
  </si>
  <si>
    <t>ESPINOSA</t>
  </si>
  <si>
    <t>EMILIE</t>
  </si>
  <si>
    <t>BARCET</t>
  </si>
  <si>
    <t>LAURENCEAU</t>
  </si>
  <si>
    <t>MERCAT</t>
  </si>
  <si>
    <t>FENEON</t>
  </si>
  <si>
    <t>REY</t>
  </si>
  <si>
    <t>FELAPPI</t>
  </si>
  <si>
    <t>HELWAN</t>
  </si>
  <si>
    <t>FEUILLET-MAUCHAMP</t>
  </si>
  <si>
    <t>DEBLY</t>
  </si>
  <si>
    <t>IMMER</t>
  </si>
  <si>
    <t>13'10"</t>
  </si>
  <si>
    <t>21'32"</t>
  </si>
  <si>
    <t>16'15"</t>
  </si>
  <si>
    <t>18'07"</t>
  </si>
  <si>
    <t>16'10"</t>
  </si>
  <si>
    <t>18'32"</t>
  </si>
  <si>
    <t>15'37"</t>
  </si>
  <si>
    <t>14'47"</t>
  </si>
  <si>
    <t>11'40"</t>
  </si>
  <si>
    <t>18'26</t>
  </si>
  <si>
    <t>15'12</t>
  </si>
  <si>
    <t>6'36"</t>
  </si>
  <si>
    <t>8'32"</t>
  </si>
  <si>
    <t>100 m</t>
  </si>
  <si>
    <t>0h56'28" / 0h53'20"</t>
  </si>
  <si>
    <t>2h06'36" / 1h59'09"</t>
  </si>
  <si>
    <t>0h26'40" / 0h25'15"</t>
  </si>
  <si>
    <t>4h30'04" / 4h13'12"</t>
  </si>
  <si>
    <t>0h21'30" / 0h20'22"</t>
  </si>
  <si>
    <t>0h45'32" / 0h43'00"</t>
  </si>
  <si>
    <t>1h42'05" / 1h36'05"</t>
  </si>
  <si>
    <t>3h37'48" / 3h24'11"</t>
  </si>
  <si>
    <t>0h25'38" / 0h24'17"</t>
  </si>
  <si>
    <t>0h54'17" / 0h51'16"</t>
  </si>
  <si>
    <t>2h01'43" / 1h54'34"</t>
  </si>
  <si>
    <t>4h19'41" / 4h03'27"</t>
  </si>
  <si>
    <t>0h20'50" / 0h19'44"</t>
  </si>
  <si>
    <t>0h44'07" / 0h41'40"</t>
  </si>
  <si>
    <t>1h38'54" / 1h33'05"</t>
  </si>
  <si>
    <t>3h31'00" / 3h17'48"</t>
  </si>
  <si>
    <t>0h24'41" / 0h23'23"</t>
  </si>
  <si>
    <t>0h52'17" / 0h49'22"</t>
  </si>
  <si>
    <t>1h57'13" / 1h50'19"</t>
  </si>
  <si>
    <t>4h10'04" / 3h54'26"</t>
  </si>
  <si>
    <t>0h18'31" / 0h17'32"</t>
  </si>
  <si>
    <t>0h39'12" / 0h37'02"</t>
  </si>
  <si>
    <t>1h27'55" / 1h22'44"</t>
  </si>
  <si>
    <t>3h07'33" / 2h55'50"</t>
  </si>
  <si>
    <t>0h20'12" / 0h19'08"</t>
  </si>
  <si>
    <t>0h42'46" / 0h40'24"</t>
  </si>
  <si>
    <t>1h35'54" / 1h03'16"</t>
  </si>
  <si>
    <t>3h24'36" / 3h11'49"</t>
  </si>
  <si>
    <t>0h31'44" / 0h30'04"</t>
  </si>
  <si>
    <t>1h07'13" / 1h03'29"</t>
  </si>
  <si>
    <t>2h30'42" / 2h21'50"</t>
  </si>
  <si>
    <t>5h21'31" / 5h01'25"</t>
  </si>
  <si>
    <t>0h19'36" / 0h18'34"</t>
  </si>
  <si>
    <t>0h41'31" / 0h39'12"</t>
  </si>
  <si>
    <t>1h33'05" / 1h27'36"</t>
  </si>
  <si>
    <t>3h18'35" / 3h06'10"</t>
  </si>
  <si>
    <t>0h22'13" / 0h21'03"</t>
  </si>
  <si>
    <t>0h47'03" / 0h44'26"</t>
  </si>
  <si>
    <t>1h45'30" / 1h39'17"</t>
  </si>
  <si>
    <t>3h45'04" / 3h31'00"</t>
  </si>
  <si>
    <t>0h23'48" / 0h22'33"</t>
  </si>
  <si>
    <t>0h50'25" / 0h47'37"</t>
  </si>
  <si>
    <t>1h53'02" / 1h46'23"</t>
  </si>
  <si>
    <t>4h01'08" / 3h46'04"</t>
  </si>
  <si>
    <t>0h19'02" / 0h18'02"</t>
  </si>
  <si>
    <t>0h40'20" / 0h38'05"</t>
  </si>
  <si>
    <t>1h30'25" / 1h25'06"</t>
  </si>
  <si>
    <t>3h12'54" / 3h00'51"</t>
  </si>
  <si>
    <t>0h28'59" / 0h27'27"</t>
  </si>
  <si>
    <t>1h01'22" / 0h57'58"</t>
  </si>
  <si>
    <t>2h17'36" / 2h09'30"</t>
  </si>
  <si>
    <t>4h53'33" / 4h35'13"</t>
  </si>
  <si>
    <t>0h22'59" / 0h21'46"</t>
  </si>
  <si>
    <t>0h48'40" / 0h45'58"</t>
  </si>
  <si>
    <t>1h49'08" / 1h42'43"</t>
  </si>
  <si>
    <t>3h25'49" / 3h58'16"</t>
  </si>
  <si>
    <t>17'10"</t>
  </si>
  <si>
    <t>BALESTRIERO</t>
  </si>
  <si>
    <t>BALLO-LOU</t>
  </si>
  <si>
    <t>BLANCHARD</t>
  </si>
  <si>
    <t>BOUDIN</t>
  </si>
  <si>
    <t>COLANGE</t>
  </si>
  <si>
    <t>DELPEIRRE</t>
  </si>
  <si>
    <t>FAURE</t>
  </si>
  <si>
    <t>GOURDON</t>
  </si>
  <si>
    <t>GUILLE-DEVERS</t>
  </si>
  <si>
    <t>JUILLION</t>
  </si>
  <si>
    <t>LAFFORGUE</t>
  </si>
  <si>
    <t>LEGER</t>
  </si>
  <si>
    <t>MARINET</t>
  </si>
  <si>
    <t>MAZMANIAN</t>
  </si>
  <si>
    <t>MIGNATON</t>
  </si>
  <si>
    <t>NOUVIER</t>
  </si>
  <si>
    <t>QUENON</t>
  </si>
  <si>
    <t>SIRERA</t>
  </si>
  <si>
    <t>GUILLAUME</t>
  </si>
  <si>
    <t>ANTOINE</t>
  </si>
  <si>
    <t>LUCIE</t>
  </si>
  <si>
    <t>ANAELLE</t>
  </si>
  <si>
    <t>CYNTHIA</t>
  </si>
  <si>
    <t>ROBINSON</t>
  </si>
  <si>
    <t>THOMAS</t>
  </si>
  <si>
    <t>SEVERINE</t>
  </si>
  <si>
    <t>CLAIRE</t>
  </si>
  <si>
    <t>STANISLAS</t>
  </si>
  <si>
    <t>ADRIEN</t>
  </si>
  <si>
    <t>MATHILDE</t>
  </si>
  <si>
    <t>VALENTIN</t>
  </si>
  <si>
    <t>JULIA</t>
  </si>
  <si>
    <t>JULIEN</t>
  </si>
  <si>
    <t>105 m</t>
  </si>
  <si>
    <t>162 m</t>
  </si>
  <si>
    <t>96 m</t>
  </si>
  <si>
    <t>92 m</t>
  </si>
  <si>
    <t>0h38'09" / 0h36'02"</t>
  </si>
  <si>
    <t>1h25'00" / 1h20'00"</t>
  </si>
  <si>
    <t>3h02'00" / 2h41'00"</t>
  </si>
  <si>
    <t>1h04'00" / 0h60'36"</t>
  </si>
  <si>
    <t>2h23'00" / 2h15'00"</t>
  </si>
  <si>
    <t>5h06'00" / 4h47'00"</t>
  </si>
  <si>
    <t>0h58'49" / 0h55'33"</t>
  </si>
  <si>
    <t>2h11'00" / 2h04'00"</t>
  </si>
  <si>
    <t>4h41'00" / 4h23'00"</t>
  </si>
  <si>
    <t>1h01'00" /0h57'58"</t>
  </si>
  <si>
    <t>2h17'00" / 2h09'00"</t>
  </si>
  <si>
    <t>4h53'00" / 4h35'00"</t>
  </si>
  <si>
    <t>101 m</t>
  </si>
  <si>
    <t>0h27'47" / 0h26'19"</t>
  </si>
  <si>
    <t>0h28'59" / 0h27'28"</t>
  </si>
  <si>
    <t>0h18'01" / 0h17'04"</t>
  </si>
  <si>
    <t>0h30'18" / 0h28'43"</t>
  </si>
  <si>
    <t>PAILLARD-BRUNET</t>
  </si>
  <si>
    <t>PONTET</t>
  </si>
  <si>
    <t>FABIEN</t>
  </si>
  <si>
    <t>CALAND</t>
  </si>
  <si>
    <t>VERMEILLET</t>
  </si>
  <si>
    <t>ETIENNE</t>
  </si>
  <si>
    <t>NERI</t>
  </si>
  <si>
    <t>ABADIE</t>
  </si>
  <si>
    <t>JEAN-FRANCOIS</t>
  </si>
  <si>
    <t>DELHOMME</t>
  </si>
  <si>
    <t>JEREMY</t>
  </si>
  <si>
    <t>VIBERT</t>
  </si>
  <si>
    <t>SOURBES</t>
  </si>
  <si>
    <t>PHILIPPE</t>
  </si>
  <si>
    <t>BOURMEAU</t>
  </si>
  <si>
    <t>PERONNEL</t>
  </si>
  <si>
    <t>VERONIQUE</t>
  </si>
  <si>
    <t>GASSON</t>
  </si>
  <si>
    <t>BOUTONNET</t>
  </si>
  <si>
    <t>DURAND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</si>
</sst>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0"/>
    <numFmt numFmtId="165" formatCode="0.0"/>
    <numFmt numFmtId="166" formatCode="0.000"/>
    <numFmt numFmtId="167" formatCode="0.0000"/>
    <numFmt numFmtId="168" formatCode="&quot;Vrai&quot;;&quot;Vrai&quot;;&quot;Faux&quot;"/>
    <numFmt numFmtId="169" formatCode="&quot;Actif&quot;;&quot;Actif&quot;;&quot;Inactif&quot;"/>
    <numFmt numFmtId="170" formatCode="0&quot; m&quot;"/>
    <numFmt numFmtId="171" formatCode="0&quot; km&quot;"/>
    <numFmt numFmtId="172" formatCode="[h]:mm:ss;@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1"/>
      <color indexed="10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b/>
      <sz val="10"/>
      <color indexed="12"/>
      <name val="Calibri"/>
      <family val="2"/>
    </font>
    <font>
      <b/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sz val="10"/>
      <color indexed="61"/>
      <name val="Calibri"/>
      <family val="2"/>
    </font>
    <font>
      <b/>
      <sz val="11"/>
      <color indexed="61"/>
      <name val="Calibri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sz val="8"/>
      <name val="Arial"/>
      <family val="0"/>
    </font>
    <font>
      <b/>
      <sz val="10"/>
      <color indexed="16"/>
      <name val="Calibri"/>
      <family val="2"/>
    </font>
    <font>
      <b/>
      <sz val="12"/>
      <color indexed="16"/>
      <name val="Calibri"/>
      <family val="2"/>
    </font>
    <font>
      <b/>
      <sz val="18"/>
      <color indexed="10"/>
      <name val="Calibri"/>
      <family val="2"/>
    </font>
    <font>
      <b/>
      <sz val="12"/>
      <color indexed="18"/>
      <name val="Calibri"/>
      <family val="2"/>
    </font>
    <font>
      <b/>
      <sz val="11"/>
      <color indexed="57"/>
      <name val="Calibri"/>
      <family val="2"/>
    </font>
    <font>
      <b/>
      <sz val="12"/>
      <color indexed="57"/>
      <name val="Calibri"/>
      <family val="2"/>
    </font>
    <font>
      <b/>
      <sz val="12"/>
      <color indexed="8"/>
      <name val="Calibri"/>
      <family val="2"/>
    </font>
    <font>
      <b/>
      <sz val="14"/>
      <color indexed="12"/>
      <name val="Calibri"/>
      <family val="2"/>
    </font>
    <font>
      <b/>
      <sz val="11"/>
      <color indexed="6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color indexed="48"/>
      <name val="Arial"/>
      <family val="2"/>
    </font>
    <font>
      <b/>
      <sz val="10"/>
      <color indexed="14"/>
      <name val="Arial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12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18"/>
      <name val="Calibri"/>
      <family val="2"/>
    </font>
    <font>
      <b/>
      <sz val="11"/>
      <color indexed="18"/>
      <name val="Calibri"/>
      <family val="2"/>
    </font>
    <font>
      <sz val="10"/>
      <color indexed="16"/>
      <name val="Calibri"/>
      <family val="2"/>
    </font>
    <font>
      <b/>
      <sz val="11"/>
      <color indexed="2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3" fillId="0" borderId="0" xfId="0" applyNumberFormat="1" applyFont="1" applyFill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45" fontId="1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0" fontId="17" fillId="2" borderId="1" xfId="0" applyNumberFormat="1" applyFont="1" applyFill="1" applyBorder="1" applyAlignment="1">
      <alignment horizontal="center" vertical="center"/>
    </xf>
    <xf numFmtId="171" fontId="17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172" fontId="17" fillId="0" borderId="1" xfId="0" applyNumberFormat="1" applyFont="1" applyBorder="1" applyAlignment="1">
      <alignment horizontal="center" vertical="center"/>
    </xf>
    <xf numFmtId="45" fontId="17" fillId="3" borderId="1" xfId="0" applyNumberFormat="1" applyFont="1" applyFill="1" applyBorder="1" applyAlignment="1">
      <alignment horizontal="center" vertical="center"/>
    </xf>
    <xf numFmtId="172" fontId="17" fillId="3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left" vertical="center"/>
      <protection/>
    </xf>
    <xf numFmtId="0" fontId="14" fillId="4" borderId="2" xfId="0" applyFont="1" applyFill="1" applyBorder="1" applyAlignment="1" applyProtection="1">
      <alignment horizontal="left" vertical="center"/>
      <protection/>
    </xf>
    <xf numFmtId="0" fontId="14" fillId="4" borderId="3" xfId="0" applyFont="1" applyFill="1" applyBorder="1" applyAlignment="1" applyProtection="1">
      <alignment horizontal="left" vertical="center"/>
      <protection/>
    </xf>
    <xf numFmtId="0" fontId="14" fillId="0" borderId="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/>
    </xf>
    <xf numFmtId="14" fontId="13" fillId="0" borderId="4" xfId="0" applyNumberFormat="1" applyFont="1" applyFill="1" applyBorder="1" applyAlignment="1" applyProtection="1">
      <alignment horizontal="center" vertical="center"/>
      <protection/>
    </xf>
    <xf numFmtId="14" fontId="13" fillId="4" borderId="4" xfId="0" applyNumberFormat="1" applyFont="1" applyFill="1" applyBorder="1" applyAlignment="1" applyProtection="1">
      <alignment horizontal="center" vertical="center"/>
      <protection/>
    </xf>
    <xf numFmtId="0" fontId="24" fillId="3" borderId="2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horizontal="center" vertical="center" wrapText="1"/>
    </xf>
    <xf numFmtId="165" fontId="10" fillId="5" borderId="2" xfId="0" applyNumberFormat="1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14" fontId="13" fillId="4" borderId="7" xfId="0" applyNumberFormat="1" applyFont="1" applyFill="1" applyBorder="1" applyAlignment="1" applyProtection="1">
      <alignment horizontal="center" vertical="center"/>
      <protection/>
    </xf>
    <xf numFmtId="0" fontId="14" fillId="4" borderId="8" xfId="0" applyFont="1" applyFill="1" applyBorder="1" applyAlignment="1" applyProtection="1">
      <alignment horizontal="left" vertical="center"/>
      <protection/>
    </xf>
    <xf numFmtId="0" fontId="14" fillId="4" borderId="9" xfId="0" applyFont="1" applyFill="1" applyBorder="1" applyAlignment="1" applyProtection="1">
      <alignment horizontal="left" vertical="center"/>
      <protection/>
    </xf>
    <xf numFmtId="0" fontId="24" fillId="4" borderId="8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165" fontId="10" fillId="7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165" fontId="10" fillId="4" borderId="13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65" fontId="10" fillId="4" borderId="8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 applyProtection="1">
      <alignment horizontal="left" vertical="center"/>
      <protection/>
    </xf>
    <xf numFmtId="0" fontId="24" fillId="6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14" fillId="4" borderId="16" xfId="0" applyFont="1" applyFill="1" applyBorder="1" applyAlignment="1" applyProtection="1">
      <alignment horizontal="left" vertical="center"/>
      <protection/>
    </xf>
    <xf numFmtId="14" fontId="13" fillId="4" borderId="17" xfId="0" applyNumberFormat="1" applyFont="1" applyFill="1" applyBorder="1" applyAlignment="1" applyProtection="1">
      <alignment horizontal="center" vertical="center"/>
      <protection/>
    </xf>
    <xf numFmtId="0" fontId="19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165" fontId="10" fillId="4" borderId="19" xfId="0" applyNumberFormat="1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 applyProtection="1">
      <alignment horizontal="left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6" fillId="0" borderId="2" xfId="0" applyFont="1" applyFill="1" applyBorder="1" applyAlignment="1" applyProtection="1">
      <alignment vertical="center"/>
      <protection/>
    </xf>
    <xf numFmtId="0" fontId="27" fillId="4" borderId="19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/>
    </xf>
    <xf numFmtId="0" fontId="27" fillId="6" borderId="1" xfId="0" applyFont="1" applyFill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25" xfId="0" applyFont="1" applyFill="1" applyBorder="1" applyAlignment="1">
      <alignment horizontal="center" vertical="center"/>
    </xf>
    <xf numFmtId="0" fontId="26" fillId="4" borderId="2" xfId="0" applyFont="1" applyFill="1" applyBorder="1" applyAlignment="1" applyProtection="1">
      <alignment vertical="center"/>
      <protection/>
    </xf>
    <xf numFmtId="0" fontId="26" fillId="4" borderId="3" xfId="0" applyFont="1" applyFill="1" applyBorder="1" applyAlignment="1" applyProtection="1">
      <alignment horizontal="left" vertical="center"/>
      <protection/>
    </xf>
    <xf numFmtId="0" fontId="3" fillId="4" borderId="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 wrapText="1"/>
    </xf>
    <xf numFmtId="165" fontId="10" fillId="10" borderId="2" xfId="0" applyNumberFormat="1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 vertical="center"/>
    </xf>
    <xf numFmtId="165" fontId="10" fillId="7" borderId="1" xfId="0" applyNumberFormat="1" applyFont="1" applyFill="1" applyBorder="1" applyAlignment="1">
      <alignment horizontal="center" vertical="center"/>
    </xf>
    <xf numFmtId="165" fontId="10" fillId="8" borderId="2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 applyProtection="1">
      <alignment horizontal="center" vertical="center"/>
      <protection/>
    </xf>
    <xf numFmtId="14" fontId="0" fillId="4" borderId="4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7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9" fontId="32" fillId="5" borderId="26" xfId="0" applyNumberFormat="1" applyFont="1" applyFill="1" applyBorder="1" applyAlignment="1">
      <alignment horizontal="center" vertical="center" wrapText="1"/>
    </xf>
    <xf numFmtId="9" fontId="32" fillId="5" borderId="27" xfId="0" applyNumberFormat="1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/>
    </xf>
    <xf numFmtId="9" fontId="15" fillId="8" borderId="26" xfId="0" applyNumberFormat="1" applyFont="1" applyFill="1" applyBorder="1" applyAlignment="1">
      <alignment horizontal="center" vertical="center"/>
    </xf>
    <xf numFmtId="9" fontId="15" fillId="8" borderId="27" xfId="0" applyNumberFormat="1" applyFont="1" applyFill="1" applyBorder="1" applyAlignment="1">
      <alignment horizontal="center" vertical="center"/>
    </xf>
    <xf numFmtId="9" fontId="8" fillId="10" borderId="26" xfId="0" applyNumberFormat="1" applyFont="1" applyFill="1" applyBorder="1" applyAlignment="1">
      <alignment horizontal="center" vertical="center"/>
    </xf>
    <xf numFmtId="9" fontId="8" fillId="10" borderId="27" xfId="0" applyNumberFormat="1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9" fontId="16" fillId="3" borderId="26" xfId="0" applyNumberFormat="1" applyFont="1" applyFill="1" applyBorder="1" applyAlignment="1">
      <alignment horizontal="center" vertical="center"/>
    </xf>
    <xf numFmtId="9" fontId="16" fillId="3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10" fillId="5" borderId="5" xfId="0" applyNumberFormat="1" applyFont="1" applyFill="1" applyBorder="1" applyAlignment="1">
      <alignment horizontal="center" vertical="center" wrapText="1"/>
    </xf>
    <xf numFmtId="165" fontId="10" fillId="8" borderId="5" xfId="0" applyNumberFormat="1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/>
    </xf>
    <xf numFmtId="0" fontId="0" fillId="8" borderId="30" xfId="0" applyFill="1" applyBorder="1" applyAlignment="1">
      <alignment/>
    </xf>
    <xf numFmtId="0" fontId="7" fillId="8" borderId="30" xfId="0" applyFont="1" applyFill="1" applyBorder="1" applyAlignment="1">
      <alignment horizontal="center" vertical="center" wrapText="1"/>
    </xf>
    <xf numFmtId="165" fontId="10" fillId="10" borderId="5" xfId="0" applyNumberFormat="1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vertical="center"/>
    </xf>
    <xf numFmtId="0" fontId="0" fillId="10" borderId="30" xfId="0" applyFill="1" applyBorder="1" applyAlignment="1">
      <alignment/>
    </xf>
    <xf numFmtId="165" fontId="10" fillId="3" borderId="5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/>
    </xf>
    <xf numFmtId="0" fontId="0" fillId="3" borderId="31" xfId="0" applyFill="1" applyBorder="1" applyAlignment="1">
      <alignment/>
    </xf>
    <xf numFmtId="165" fontId="10" fillId="4" borderId="5" xfId="0" applyNumberFormat="1" applyFont="1" applyFill="1" applyBorder="1" applyAlignment="1">
      <alignment horizontal="center" vertical="center" wrapText="1"/>
    </xf>
    <xf numFmtId="0" fontId="7" fillId="4" borderId="30" xfId="0" applyNumberFormat="1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34" fillId="4" borderId="30" xfId="0" applyFont="1" applyFill="1" applyBorder="1" applyAlignment="1">
      <alignment/>
    </xf>
    <xf numFmtId="0" fontId="35" fillId="4" borderId="30" xfId="0" applyFont="1" applyFill="1" applyBorder="1" applyAlignment="1">
      <alignment/>
    </xf>
    <xf numFmtId="0" fontId="36" fillId="4" borderId="31" xfId="0" applyFont="1" applyFill="1" applyBorder="1" applyAlignment="1">
      <alignment/>
    </xf>
    <xf numFmtId="165" fontId="10" fillId="4" borderId="10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31" fillId="4" borderId="30" xfId="0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center" vertical="center"/>
    </xf>
    <xf numFmtId="0" fontId="30" fillId="5" borderId="30" xfId="0" applyFont="1" applyFill="1" applyBorder="1" applyAlignment="1">
      <alignment/>
    </xf>
    <xf numFmtId="0" fontId="31" fillId="4" borderId="30" xfId="0" applyFont="1" applyFill="1" applyBorder="1" applyAlignment="1">
      <alignment horizontal="center" vertical="center"/>
    </xf>
    <xf numFmtId="0" fontId="30" fillId="4" borderId="30" xfId="0" applyFont="1" applyFill="1" applyBorder="1" applyAlignment="1">
      <alignment/>
    </xf>
    <xf numFmtId="0" fontId="31" fillId="4" borderId="21" xfId="0" applyFont="1" applyFill="1" applyBorder="1" applyAlignment="1">
      <alignment horizontal="center" vertical="center"/>
    </xf>
    <xf numFmtId="0" fontId="40" fillId="9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vertical="center"/>
    </xf>
    <xf numFmtId="0" fontId="41" fillId="0" borderId="3" xfId="0" applyFont="1" applyFill="1" applyBorder="1" applyAlignment="1">
      <alignment vertical="center"/>
    </xf>
    <xf numFmtId="0" fontId="41" fillId="4" borderId="2" xfId="0" applyFont="1" applyFill="1" applyBorder="1" applyAlignment="1">
      <alignment vertical="center"/>
    </xf>
    <xf numFmtId="0" fontId="41" fillId="4" borderId="3" xfId="0" applyFont="1" applyFill="1" applyBorder="1" applyAlignment="1">
      <alignment vertical="center"/>
    </xf>
    <xf numFmtId="0" fontId="41" fillId="0" borderId="2" xfId="0" applyFont="1" applyFill="1" applyBorder="1" applyAlignment="1" applyProtection="1">
      <alignment horizontal="left" vertical="center"/>
      <protection/>
    </xf>
    <xf numFmtId="0" fontId="41" fillId="0" borderId="3" xfId="0" applyFont="1" applyFill="1" applyBorder="1" applyAlignment="1" applyProtection="1">
      <alignment horizontal="left" vertical="center"/>
      <protection/>
    </xf>
    <xf numFmtId="0" fontId="41" fillId="4" borderId="2" xfId="0" applyFont="1" applyFill="1" applyBorder="1" applyAlignment="1" applyProtection="1">
      <alignment horizontal="left" vertical="center"/>
      <protection/>
    </xf>
    <xf numFmtId="0" fontId="41" fillId="4" borderId="3" xfId="0" applyFont="1" applyFill="1" applyBorder="1" applyAlignment="1" applyProtection="1">
      <alignment horizontal="left" vertical="center"/>
      <protection/>
    </xf>
    <xf numFmtId="0" fontId="41" fillId="0" borderId="2" xfId="0" applyFont="1" applyFill="1" applyBorder="1" applyAlignment="1" applyProtection="1">
      <alignment vertical="center"/>
      <protection/>
    </xf>
    <xf numFmtId="0" fontId="41" fillId="4" borderId="2" xfId="0" applyFont="1" applyFill="1" applyBorder="1" applyAlignment="1" applyProtection="1">
      <alignment vertical="center"/>
      <protection/>
    </xf>
    <xf numFmtId="0" fontId="41" fillId="4" borderId="8" xfId="0" applyFont="1" applyFill="1" applyBorder="1" applyAlignment="1" applyProtection="1">
      <alignment horizontal="left" vertical="center"/>
      <protection/>
    </xf>
    <xf numFmtId="0" fontId="41" fillId="4" borderId="9" xfId="0" applyFont="1" applyFill="1" applyBorder="1" applyAlignment="1" applyProtection="1">
      <alignment horizontal="left" vertical="center"/>
      <protection/>
    </xf>
    <xf numFmtId="0" fontId="40" fillId="9" borderId="13" xfId="0" applyFont="1" applyFill="1" applyBorder="1" applyAlignment="1">
      <alignment horizontal="center" vertical="center"/>
    </xf>
    <xf numFmtId="14" fontId="42" fillId="0" borderId="4" xfId="0" applyNumberFormat="1" applyFont="1" applyFill="1" applyBorder="1" applyAlignment="1" applyProtection="1">
      <alignment horizontal="center" vertical="center"/>
      <protection/>
    </xf>
    <xf numFmtId="14" fontId="42" fillId="0" borderId="4" xfId="0" applyNumberFormat="1" applyFont="1" applyBorder="1" applyAlignment="1">
      <alignment horizontal="center" vertical="center"/>
    </xf>
    <xf numFmtId="0" fontId="42" fillId="4" borderId="4" xfId="0" applyFont="1" applyFill="1" applyBorder="1" applyAlignment="1">
      <alignment horizontal="center" vertical="center"/>
    </xf>
    <xf numFmtId="14" fontId="42" fillId="4" borderId="4" xfId="0" applyNumberFormat="1" applyFont="1" applyFill="1" applyBorder="1" applyAlignment="1" applyProtection="1">
      <alignment horizontal="center" vertical="center"/>
      <protection/>
    </xf>
    <xf numFmtId="0" fontId="42" fillId="0" borderId="4" xfId="0" applyFont="1" applyBorder="1" applyAlignment="1">
      <alignment horizontal="center" vertical="center"/>
    </xf>
    <xf numFmtId="14" fontId="42" fillId="4" borderId="7" xfId="0" applyNumberFormat="1" applyFont="1" applyFill="1" applyBorder="1" applyAlignment="1" applyProtection="1">
      <alignment horizontal="center" vertical="center"/>
      <protection/>
    </xf>
    <xf numFmtId="14" fontId="42" fillId="4" borderId="4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4" fontId="6" fillId="0" borderId="34" xfId="0" applyNumberFormat="1" applyFont="1" applyFill="1" applyBorder="1" applyAlignment="1" applyProtection="1">
      <alignment horizontal="center" vertical="center" wrapText="1"/>
      <protection/>
    </xf>
    <xf numFmtId="14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9" fontId="9" fillId="7" borderId="8" xfId="0" applyNumberFormat="1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20" fillId="9" borderId="20" xfId="0" applyFont="1" applyFill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 applyProtection="1">
      <alignment horizontal="left" vertical="center"/>
      <protection/>
    </xf>
    <xf numFmtId="0" fontId="41" fillId="0" borderId="16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0" fillId="9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 wrapText="1"/>
    </xf>
    <xf numFmtId="165" fontId="10" fillId="8" borderId="1" xfId="0" applyNumberFormat="1" applyFont="1" applyFill="1" applyBorder="1" applyAlignment="1">
      <alignment horizontal="center" vertical="center" wrapText="1"/>
    </xf>
    <xf numFmtId="165" fontId="10" fillId="10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/>
    </xf>
    <xf numFmtId="0" fontId="6" fillId="8" borderId="40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20" fillId="9" borderId="40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40" fillId="9" borderId="19" xfId="0" applyFont="1" applyFill="1" applyBorder="1" applyAlignment="1">
      <alignment horizontal="center" vertical="center"/>
    </xf>
    <xf numFmtId="165" fontId="10" fillId="5" borderId="19" xfId="0" applyNumberFormat="1" applyFont="1" applyFill="1" applyBorder="1" applyAlignment="1">
      <alignment horizontal="center" vertical="center" wrapText="1"/>
    </xf>
    <xf numFmtId="165" fontId="10" fillId="8" borderId="19" xfId="0" applyNumberFormat="1" applyFont="1" applyFill="1" applyBorder="1" applyAlignment="1">
      <alignment horizontal="center" vertical="center" wrapText="1"/>
    </xf>
    <xf numFmtId="165" fontId="10" fillId="10" borderId="19" xfId="0" applyNumberFormat="1" applyFont="1" applyFill="1" applyBorder="1" applyAlignment="1">
      <alignment horizontal="center" vertical="center" wrapText="1"/>
    </xf>
    <xf numFmtId="165" fontId="10" fillId="3" borderId="19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9" fontId="32" fillId="5" borderId="13" xfId="0" applyNumberFormat="1" applyFont="1" applyFill="1" applyBorder="1" applyAlignment="1">
      <alignment horizontal="center" vertical="center" wrapText="1"/>
    </xf>
    <xf numFmtId="9" fontId="15" fillId="8" borderId="13" xfId="0" applyNumberFormat="1" applyFont="1" applyFill="1" applyBorder="1" applyAlignment="1">
      <alignment horizontal="center" vertical="center"/>
    </xf>
    <xf numFmtId="9" fontId="8" fillId="10" borderId="13" xfId="0" applyNumberFormat="1" applyFont="1" applyFill="1" applyBorder="1" applyAlignment="1">
      <alignment horizontal="center" vertical="center"/>
    </xf>
    <xf numFmtId="9" fontId="16" fillId="3" borderId="13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20" fillId="6" borderId="33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/>
    </xf>
    <xf numFmtId="0" fontId="25" fillId="6" borderId="9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 wrapText="1"/>
    </xf>
    <xf numFmtId="9" fontId="32" fillId="5" borderId="12" xfId="0" applyNumberFormat="1" applyFont="1" applyFill="1" applyBorder="1" applyAlignment="1">
      <alignment horizontal="center" vertical="center" wrapText="1"/>
    </xf>
    <xf numFmtId="165" fontId="10" fillId="5" borderId="18" xfId="0" applyNumberFormat="1" applyFont="1" applyFill="1" applyBorder="1" applyAlignment="1">
      <alignment horizontal="center" vertical="center" wrapText="1"/>
    </xf>
    <xf numFmtId="165" fontId="10" fillId="4" borderId="11" xfId="0" applyNumberFormat="1" applyFont="1" applyFill="1" applyBorder="1" applyAlignment="1">
      <alignment horizontal="center" vertical="center" wrapText="1"/>
    </xf>
    <xf numFmtId="165" fontId="10" fillId="5" borderId="11" xfId="0" applyNumberFormat="1" applyFont="1" applyFill="1" applyBorder="1" applyAlignment="1">
      <alignment horizontal="center" vertical="center" wrapText="1"/>
    </xf>
    <xf numFmtId="165" fontId="10" fillId="4" borderId="12" xfId="0" applyNumberFormat="1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165" fontId="10" fillId="7" borderId="22" xfId="0" applyNumberFormat="1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165" fontId="10" fillId="7" borderId="2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165" fontId="10" fillId="7" borderId="2" xfId="0" applyNumberFormat="1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/>
    </xf>
    <xf numFmtId="0" fontId="39" fillId="10" borderId="3" xfId="0" applyFont="1" applyFill="1" applyBorder="1" applyAlignment="1">
      <alignment horizontal="center"/>
    </xf>
    <xf numFmtId="0" fontId="38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9" fontId="16" fillId="3" borderId="8" xfId="0" applyNumberFormat="1" applyFont="1" applyFill="1" applyBorder="1" applyAlignment="1">
      <alignment horizontal="center" vertical="center"/>
    </xf>
    <xf numFmtId="165" fontId="10" fillId="3" borderId="22" xfId="0" applyNumberFormat="1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9" fontId="8" fillId="10" borderId="12" xfId="0" applyNumberFormat="1" applyFont="1" applyFill="1" applyBorder="1" applyAlignment="1">
      <alignment horizontal="center" vertical="center"/>
    </xf>
    <xf numFmtId="165" fontId="10" fillId="10" borderId="18" xfId="0" applyNumberFormat="1" applyFont="1" applyFill="1" applyBorder="1" applyAlignment="1">
      <alignment horizontal="center" vertical="center" wrapText="1"/>
    </xf>
    <xf numFmtId="165" fontId="10" fillId="10" borderId="11" xfId="0" applyNumberFormat="1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9" fontId="15" fillId="8" borderId="8" xfId="0" applyNumberFormat="1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165" fontId="10" fillId="8" borderId="22" xfId="0" applyNumberFormat="1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43" fillId="4" borderId="5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 vertical="center"/>
    </xf>
    <xf numFmtId="14" fontId="42" fillId="0" borderId="17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J28" sqref="AJ28"/>
    </sheetView>
  </sheetViews>
  <sheetFormatPr defaultColWidth="11.421875" defaultRowHeight="15"/>
  <cols>
    <col min="1" max="1" width="20.7109375" style="116" customWidth="1"/>
    <col min="2" max="2" width="15.7109375" style="1" customWidth="1"/>
    <col min="3" max="3" width="12.7109375" style="144" customWidth="1"/>
    <col min="4" max="4" width="7.7109375" style="4" hidden="1" customWidth="1"/>
    <col min="5" max="16" width="8.7109375" style="4" hidden="1" customWidth="1"/>
    <col min="17" max="17" width="2.7109375" style="4" customWidth="1"/>
    <col min="18" max="18" width="8.7109375" style="162" customWidth="1"/>
    <col min="19" max="19" width="2.7109375" style="20" customWidth="1"/>
    <col min="20" max="20" width="7.7109375" style="148" customWidth="1"/>
    <col min="21" max="21" width="7.7109375" style="146" customWidth="1"/>
    <col min="22" max="23" width="5.7109375" style="149" customWidth="1"/>
    <col min="24" max="24" width="20.7109375" style="2" customWidth="1"/>
    <col min="25" max="26" width="5.7109375" style="5" customWidth="1"/>
    <col min="27" max="27" width="20.7109375" style="2" customWidth="1"/>
    <col min="28" max="29" width="5.7109375" style="6" customWidth="1"/>
    <col min="30" max="30" width="20.7109375" style="2" customWidth="1"/>
    <col min="31" max="32" width="5.7109375" style="5" customWidth="1"/>
    <col min="33" max="33" width="20.7109375" style="2" customWidth="1"/>
    <col min="34" max="34" width="9.00390625" style="2" customWidth="1"/>
    <col min="35" max="39" width="10.7109375" style="2" customWidth="1"/>
    <col min="40" max="16384" width="9.00390625" style="2" customWidth="1"/>
  </cols>
  <sheetData>
    <row r="1" spans="1:33" ht="19.5" customHeight="1">
      <c r="A1" s="215" t="s">
        <v>67</v>
      </c>
      <c r="B1" s="217" t="s">
        <v>0</v>
      </c>
      <c r="C1" s="219" t="s">
        <v>1</v>
      </c>
      <c r="D1" s="382" t="s">
        <v>64</v>
      </c>
      <c r="E1" s="285" t="s">
        <v>63</v>
      </c>
      <c r="F1" s="285"/>
      <c r="G1" s="286" t="s">
        <v>91</v>
      </c>
      <c r="H1" s="286"/>
      <c r="I1" s="285" t="s">
        <v>90</v>
      </c>
      <c r="J1" s="285"/>
      <c r="K1" s="286" t="s">
        <v>105</v>
      </c>
      <c r="L1" s="286"/>
      <c r="M1" s="286" t="s">
        <v>121</v>
      </c>
      <c r="N1" s="286"/>
      <c r="O1" s="286" t="s">
        <v>158</v>
      </c>
      <c r="P1" s="286"/>
      <c r="Q1" s="287"/>
      <c r="R1" s="288" t="s">
        <v>57</v>
      </c>
      <c r="S1" s="320"/>
      <c r="T1" s="226" t="s">
        <v>66</v>
      </c>
      <c r="U1" s="333"/>
      <c r="V1" s="327" t="s">
        <v>65</v>
      </c>
      <c r="W1" s="289"/>
      <c r="X1" s="355"/>
      <c r="Y1" s="368" t="s">
        <v>58</v>
      </c>
      <c r="Z1" s="290"/>
      <c r="AA1" s="369"/>
      <c r="AB1" s="364" t="s">
        <v>59</v>
      </c>
      <c r="AC1" s="291"/>
      <c r="AD1" s="343"/>
      <c r="AE1" s="352" t="s">
        <v>60</v>
      </c>
      <c r="AF1" s="292"/>
      <c r="AG1" s="223"/>
    </row>
    <row r="2" spans="1:33" ht="15" customHeight="1" thickBot="1">
      <c r="A2" s="216"/>
      <c r="B2" s="218"/>
      <c r="C2" s="220"/>
      <c r="D2" s="383"/>
      <c r="E2" s="311" t="s">
        <v>77</v>
      </c>
      <c r="F2" s="311" t="s">
        <v>57</v>
      </c>
      <c r="G2" s="312" t="s">
        <v>77</v>
      </c>
      <c r="H2" s="312" t="s">
        <v>57</v>
      </c>
      <c r="I2" s="311" t="s">
        <v>77</v>
      </c>
      <c r="J2" s="311" t="s">
        <v>57</v>
      </c>
      <c r="K2" s="312" t="s">
        <v>77</v>
      </c>
      <c r="L2" s="312" t="s">
        <v>57</v>
      </c>
      <c r="M2" s="312" t="s">
        <v>77</v>
      </c>
      <c r="N2" s="312" t="s">
        <v>57</v>
      </c>
      <c r="O2" s="312" t="s">
        <v>77</v>
      </c>
      <c r="P2" s="312" t="s">
        <v>57</v>
      </c>
      <c r="Q2" s="313"/>
      <c r="R2" s="314"/>
      <c r="S2" s="321"/>
      <c r="T2" s="224">
        <v>1.05</v>
      </c>
      <c r="U2" s="334"/>
      <c r="V2" s="328">
        <v>0.9</v>
      </c>
      <c r="W2" s="315">
        <v>0.95</v>
      </c>
      <c r="X2" s="356" t="s">
        <v>104</v>
      </c>
      <c r="Y2" s="370">
        <v>0.85</v>
      </c>
      <c r="Z2" s="316">
        <v>0.9</v>
      </c>
      <c r="AA2" s="371" t="s">
        <v>104</v>
      </c>
      <c r="AB2" s="365">
        <v>0.8</v>
      </c>
      <c r="AC2" s="317">
        <v>0.85</v>
      </c>
      <c r="AD2" s="344" t="s">
        <v>104</v>
      </c>
      <c r="AE2" s="353">
        <v>0.75</v>
      </c>
      <c r="AF2" s="318">
        <v>0.8</v>
      </c>
      <c r="AG2" s="319" t="s">
        <v>104</v>
      </c>
    </row>
    <row r="3" spans="1:33" ht="18" customHeight="1">
      <c r="A3" s="247" t="s">
        <v>321</v>
      </c>
      <c r="B3" s="248" t="s">
        <v>322</v>
      </c>
      <c r="C3" s="391">
        <v>26312</v>
      </c>
      <c r="D3" s="250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304"/>
      <c r="R3" s="305">
        <v>15.5</v>
      </c>
      <c r="S3" s="322"/>
      <c r="T3" s="335">
        <f>SUM(R3*1.05)</f>
        <v>16.275000000000002</v>
      </c>
      <c r="U3" s="336" t="s">
        <v>98</v>
      </c>
      <c r="V3" s="329">
        <f>SUM(R3*0.9)</f>
        <v>13.950000000000001</v>
      </c>
      <c r="W3" s="306">
        <f>SUM(R3*0.95)</f>
        <v>14.725</v>
      </c>
      <c r="X3" s="357" t="s">
        <v>207</v>
      </c>
      <c r="Y3" s="372">
        <f>SUM(R3*0.85)</f>
        <v>13.174999999999999</v>
      </c>
      <c r="Z3" s="307">
        <f>SUM(R3*0.9)</f>
        <v>13.950000000000001</v>
      </c>
      <c r="AA3" s="373" t="s">
        <v>208</v>
      </c>
      <c r="AB3" s="366">
        <f>SUM(R3*0.8)</f>
        <v>12.4</v>
      </c>
      <c r="AC3" s="308">
        <f>SUM(R3*0.85)</f>
        <v>13.174999999999999</v>
      </c>
      <c r="AD3" s="345" t="s">
        <v>209</v>
      </c>
      <c r="AE3" s="354">
        <f>SUM(R3*0.75)</f>
        <v>11.625</v>
      </c>
      <c r="AF3" s="309">
        <f>SUM(R3*0.8)</f>
        <v>12.4</v>
      </c>
      <c r="AG3" s="310" t="s">
        <v>210</v>
      </c>
    </row>
    <row r="4" spans="1:33" s="3" customFormat="1" ht="18" customHeight="1">
      <c r="A4" s="201" t="s">
        <v>2</v>
      </c>
      <c r="B4" s="202" t="s">
        <v>3</v>
      </c>
      <c r="C4" s="211">
        <v>21593</v>
      </c>
      <c r="D4" s="384"/>
      <c r="E4" s="276" t="s">
        <v>46</v>
      </c>
      <c r="F4" s="277">
        <v>12.5</v>
      </c>
      <c r="G4" s="274"/>
      <c r="H4" s="275"/>
      <c r="I4" s="278"/>
      <c r="J4" s="278"/>
      <c r="K4" s="279"/>
      <c r="L4" s="279"/>
      <c r="M4" s="279" t="s">
        <v>122</v>
      </c>
      <c r="N4" s="279">
        <v>11</v>
      </c>
      <c r="O4" s="280"/>
      <c r="P4" s="281"/>
      <c r="Q4" s="282"/>
      <c r="R4" s="252">
        <v>12.5</v>
      </c>
      <c r="S4" s="323"/>
      <c r="T4" s="27">
        <f>SUM(R4*1.05)</f>
        <v>13.125</v>
      </c>
      <c r="U4" s="337" t="s">
        <v>92</v>
      </c>
      <c r="V4" s="330">
        <f>SUM(R4*0.9)</f>
        <v>11.25</v>
      </c>
      <c r="W4" s="36">
        <f>SUM(R4*0.95)</f>
        <v>11.875</v>
      </c>
      <c r="X4" s="358" t="s">
        <v>205</v>
      </c>
      <c r="Y4" s="27">
        <f>SUM(R4*0.85)</f>
        <v>10.625</v>
      </c>
      <c r="Z4" s="36">
        <f>SUM(R4*0.9)</f>
        <v>11.25</v>
      </c>
      <c r="AA4" s="374" t="s">
        <v>203</v>
      </c>
      <c r="AB4" s="330">
        <f>SUM(R4*0.8)</f>
        <v>10</v>
      </c>
      <c r="AC4" s="36">
        <f>SUM(R4*0.85)</f>
        <v>10.625</v>
      </c>
      <c r="AD4" s="346" t="s">
        <v>204</v>
      </c>
      <c r="AE4" s="27">
        <f>SUM(R4*0.75)</f>
        <v>9.375</v>
      </c>
      <c r="AF4" s="36">
        <f>SUM(R4*0.8)</f>
        <v>10</v>
      </c>
      <c r="AG4" s="294" t="s">
        <v>206</v>
      </c>
    </row>
    <row r="5" spans="1:33" ht="18" customHeight="1">
      <c r="A5" s="199" t="s">
        <v>4</v>
      </c>
      <c r="B5" s="200" t="s">
        <v>5</v>
      </c>
      <c r="C5" s="208">
        <v>24454</v>
      </c>
      <c r="D5" s="385"/>
      <c r="E5" s="256" t="s">
        <v>47</v>
      </c>
      <c r="F5" s="257">
        <v>16.8</v>
      </c>
      <c r="G5" s="258"/>
      <c r="H5" s="255"/>
      <c r="I5" s="259"/>
      <c r="J5" s="259"/>
      <c r="K5" s="260"/>
      <c r="L5" s="260"/>
      <c r="M5" s="59"/>
      <c r="N5" s="59"/>
      <c r="O5" s="261" t="s">
        <v>191</v>
      </c>
      <c r="P5" s="262">
        <v>15.5</v>
      </c>
      <c r="Q5" s="63"/>
      <c r="R5" s="194">
        <v>15.5</v>
      </c>
      <c r="S5" s="324"/>
      <c r="T5" s="338">
        <f>SUM(R5*1.05)</f>
        <v>16.275000000000002</v>
      </c>
      <c r="U5" s="339" t="s">
        <v>98</v>
      </c>
      <c r="V5" s="331">
        <f>SUM(R5*0.9)</f>
        <v>13.950000000000001</v>
      </c>
      <c r="W5" s="263">
        <f>SUM(R5*0.95)</f>
        <v>14.725</v>
      </c>
      <c r="X5" s="359" t="s">
        <v>207</v>
      </c>
      <c r="Y5" s="140">
        <f>SUM(R5*0.85)</f>
        <v>13.174999999999999</v>
      </c>
      <c r="Z5" s="264">
        <f>SUM(R5*0.9)</f>
        <v>13.950000000000001</v>
      </c>
      <c r="AA5" s="375" t="s">
        <v>208</v>
      </c>
      <c r="AB5" s="367">
        <f>SUM(R5*0.8)</f>
        <v>12.4</v>
      </c>
      <c r="AC5" s="265">
        <f>SUM(R5*0.85)</f>
        <v>13.174999999999999</v>
      </c>
      <c r="AD5" s="347" t="s">
        <v>209</v>
      </c>
      <c r="AE5" s="141">
        <f>SUM(R5*0.75)</f>
        <v>11.625</v>
      </c>
      <c r="AF5" s="266">
        <f>SUM(R5*0.8)</f>
        <v>12.4</v>
      </c>
      <c r="AG5" s="293" t="s">
        <v>210</v>
      </c>
    </row>
    <row r="6" spans="1:33" ht="18" customHeight="1">
      <c r="A6" s="195" t="s">
        <v>260</v>
      </c>
      <c r="B6" s="196" t="s">
        <v>283</v>
      </c>
      <c r="C6" s="209">
        <v>34546</v>
      </c>
      <c r="D6" s="386"/>
      <c r="E6" s="267"/>
      <c r="F6" s="104"/>
      <c r="G6" s="268"/>
      <c r="H6" s="268"/>
      <c r="I6" s="104"/>
      <c r="J6" s="104"/>
      <c r="K6" s="268"/>
      <c r="L6" s="268"/>
      <c r="M6" s="104"/>
      <c r="N6" s="104"/>
      <c r="O6" s="268"/>
      <c r="P6" s="268"/>
      <c r="Q6" s="66"/>
      <c r="R6" s="194">
        <v>18.5</v>
      </c>
      <c r="S6" s="325"/>
      <c r="T6" s="338">
        <f>SUM(R6*1.05)</f>
        <v>19.425</v>
      </c>
      <c r="U6" s="339" t="s">
        <v>294</v>
      </c>
      <c r="V6" s="331">
        <f>SUM(R6*0.9)</f>
        <v>16.650000000000002</v>
      </c>
      <c r="W6" s="263">
        <f>SUM(R6*0.95)</f>
        <v>17.575</v>
      </c>
      <c r="X6" s="360" t="s">
        <v>312</v>
      </c>
      <c r="Y6" s="140">
        <f>SUM(R6*0.85)</f>
        <v>15.725</v>
      </c>
      <c r="Z6" s="264">
        <f>SUM(R6*0.9)</f>
        <v>16.650000000000002</v>
      </c>
      <c r="AA6" s="376" t="s">
        <v>297</v>
      </c>
      <c r="AB6" s="367">
        <f>SUM(R6*0.8)</f>
        <v>14.8</v>
      </c>
      <c r="AC6" s="265">
        <f>SUM(R6*0.85)</f>
        <v>15.725</v>
      </c>
      <c r="AD6" s="348" t="s">
        <v>298</v>
      </c>
      <c r="AE6" s="141">
        <f>SUM(R6*0.75)</f>
        <v>13.875</v>
      </c>
      <c r="AF6" s="266">
        <f>SUM(R6*0.8)</f>
        <v>14.8</v>
      </c>
      <c r="AG6" s="295" t="s">
        <v>299</v>
      </c>
    </row>
    <row r="7" spans="1:33" ht="18" customHeight="1">
      <c r="A7" s="197" t="s">
        <v>261</v>
      </c>
      <c r="B7" s="198" t="s">
        <v>282</v>
      </c>
      <c r="C7" s="214">
        <v>32590</v>
      </c>
      <c r="D7" s="387"/>
      <c r="E7" s="283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66"/>
      <c r="R7" s="194">
        <v>11</v>
      </c>
      <c r="S7" s="325"/>
      <c r="T7" s="27">
        <f>SUM(R7*1.05)</f>
        <v>11.55</v>
      </c>
      <c r="U7" s="254" t="s">
        <v>295</v>
      </c>
      <c r="V7" s="330">
        <f>SUM(R7*0.9)</f>
        <v>9.9</v>
      </c>
      <c r="W7" s="36">
        <f>SUM(R7*0.95)</f>
        <v>10.45</v>
      </c>
      <c r="X7" s="361" t="s">
        <v>313</v>
      </c>
      <c r="Y7" s="27">
        <f>SUM(R7*0.85)</f>
        <v>9.35</v>
      </c>
      <c r="Z7" s="36">
        <f>SUM(R7*0.9)</f>
        <v>9.9</v>
      </c>
      <c r="AA7" s="377" t="s">
        <v>300</v>
      </c>
      <c r="AB7" s="330">
        <f>SUM(R7*0.8)</f>
        <v>8.8</v>
      </c>
      <c r="AC7" s="36">
        <f>SUM(R7*0.85)</f>
        <v>9.35</v>
      </c>
      <c r="AD7" s="349" t="s">
        <v>301</v>
      </c>
      <c r="AE7" s="27">
        <f>SUM(R7*0.75)</f>
        <v>8.25</v>
      </c>
      <c r="AF7" s="36">
        <f>SUM(R7*0.8)</f>
        <v>8.8</v>
      </c>
      <c r="AG7" s="296" t="s">
        <v>302</v>
      </c>
    </row>
    <row r="8" spans="1:33" ht="18" customHeight="1">
      <c r="A8" s="201" t="s">
        <v>6</v>
      </c>
      <c r="B8" s="202" t="s">
        <v>7</v>
      </c>
      <c r="C8" s="211">
        <v>25383</v>
      </c>
      <c r="D8" s="388"/>
      <c r="E8" s="270" t="s">
        <v>48</v>
      </c>
      <c r="F8" s="271">
        <v>12.8</v>
      </c>
      <c r="G8" s="272" t="s">
        <v>70</v>
      </c>
      <c r="H8" s="269">
        <v>13</v>
      </c>
      <c r="I8" s="273" t="s">
        <v>79</v>
      </c>
      <c r="J8" s="273">
        <v>13.5</v>
      </c>
      <c r="K8" s="60" t="s">
        <v>110</v>
      </c>
      <c r="L8" s="60">
        <v>14</v>
      </c>
      <c r="M8" s="60"/>
      <c r="N8" s="60"/>
      <c r="O8" s="114" t="s">
        <v>159</v>
      </c>
      <c r="P8" s="136">
        <v>13</v>
      </c>
      <c r="Q8" s="63"/>
      <c r="R8" s="194">
        <v>14</v>
      </c>
      <c r="S8" s="324"/>
      <c r="T8" s="27">
        <f>SUM(R8*1.05)</f>
        <v>14.700000000000001</v>
      </c>
      <c r="U8" s="254" t="s">
        <v>102</v>
      </c>
      <c r="V8" s="330">
        <f>SUM(R8*0.9)</f>
        <v>12.6</v>
      </c>
      <c r="W8" s="36">
        <f>SUM(R8*0.95)</f>
        <v>13.299999999999999</v>
      </c>
      <c r="X8" s="362" t="s">
        <v>243</v>
      </c>
      <c r="Y8" s="27">
        <f>SUM(R8*0.85)</f>
        <v>11.9</v>
      </c>
      <c r="Z8" s="36">
        <f>SUM(R8*0.9)</f>
        <v>12.6</v>
      </c>
      <c r="AA8" s="378" t="s">
        <v>244</v>
      </c>
      <c r="AB8" s="330">
        <f>SUM(R8*0.8)</f>
        <v>11.200000000000001</v>
      </c>
      <c r="AC8" s="36">
        <f>SUM(R8*0.85)</f>
        <v>11.9</v>
      </c>
      <c r="AD8" s="350" t="s">
        <v>245</v>
      </c>
      <c r="AE8" s="27">
        <f>SUM(R8*0.75)</f>
        <v>10.5</v>
      </c>
      <c r="AF8" s="36">
        <f>SUM(R8*0.8)</f>
        <v>11.200000000000001</v>
      </c>
      <c r="AG8" s="297" t="s">
        <v>246</v>
      </c>
    </row>
    <row r="9" spans="1:33" ht="18" customHeight="1">
      <c r="A9" s="199" t="s">
        <v>8</v>
      </c>
      <c r="B9" s="200" t="s">
        <v>9</v>
      </c>
      <c r="C9" s="208">
        <v>27618</v>
      </c>
      <c r="D9" s="385"/>
      <c r="E9" s="256" t="s">
        <v>49</v>
      </c>
      <c r="F9" s="257">
        <v>16.1</v>
      </c>
      <c r="G9" s="258"/>
      <c r="H9" s="255"/>
      <c r="I9" s="259"/>
      <c r="J9" s="259"/>
      <c r="K9" s="260"/>
      <c r="L9" s="260"/>
      <c r="M9" s="59" t="s">
        <v>123</v>
      </c>
      <c r="N9" s="59">
        <v>16</v>
      </c>
      <c r="O9" s="261"/>
      <c r="P9" s="262"/>
      <c r="Q9" s="63"/>
      <c r="R9" s="194">
        <v>16</v>
      </c>
      <c r="S9" s="324"/>
      <c r="T9" s="338">
        <f>SUM(R9*1.05)</f>
        <v>16.8</v>
      </c>
      <c r="U9" s="339" t="s">
        <v>95</v>
      </c>
      <c r="V9" s="331">
        <f>SUM(R9*0.9)</f>
        <v>14.4</v>
      </c>
      <c r="W9" s="263">
        <f>SUM(R9*0.95)</f>
        <v>15.2</v>
      </c>
      <c r="X9" s="359" t="s">
        <v>215</v>
      </c>
      <c r="Y9" s="140">
        <f>SUM(R9*0.85)</f>
        <v>13.6</v>
      </c>
      <c r="Z9" s="264">
        <f>SUM(R9*0.9)</f>
        <v>14.4</v>
      </c>
      <c r="AA9" s="375" t="s">
        <v>216</v>
      </c>
      <c r="AB9" s="367">
        <f>SUM(R9*0.8)</f>
        <v>12.8</v>
      </c>
      <c r="AC9" s="265">
        <f>SUM(R9*0.85)</f>
        <v>13.6</v>
      </c>
      <c r="AD9" s="347" t="s">
        <v>217</v>
      </c>
      <c r="AE9" s="141">
        <f>SUM(R9*0.75)</f>
        <v>12</v>
      </c>
      <c r="AF9" s="266">
        <f>SUM(R9*0.8)</f>
        <v>12.8</v>
      </c>
      <c r="AG9" s="293" t="s">
        <v>218</v>
      </c>
    </row>
    <row r="10" spans="1:33" ht="18" customHeight="1">
      <c r="A10" s="201" t="s">
        <v>107</v>
      </c>
      <c r="B10" s="202" t="s">
        <v>108</v>
      </c>
      <c r="C10" s="211">
        <v>29937</v>
      </c>
      <c r="D10" s="388"/>
      <c r="E10" s="270"/>
      <c r="F10" s="271"/>
      <c r="G10" s="272"/>
      <c r="H10" s="269"/>
      <c r="I10" s="273"/>
      <c r="J10" s="273"/>
      <c r="K10" s="60" t="s">
        <v>109</v>
      </c>
      <c r="L10" s="60">
        <v>11.5</v>
      </c>
      <c r="M10" s="60" t="s">
        <v>124</v>
      </c>
      <c r="N10" s="60">
        <v>13</v>
      </c>
      <c r="O10" s="114"/>
      <c r="P10" s="136"/>
      <c r="Q10" s="63"/>
      <c r="R10" s="194">
        <v>13</v>
      </c>
      <c r="S10" s="324"/>
      <c r="T10" s="27">
        <f>SUM(R10*1.05)</f>
        <v>13.65</v>
      </c>
      <c r="U10" s="254" t="s">
        <v>155</v>
      </c>
      <c r="V10" s="330">
        <f>SUM(R10*0.9)</f>
        <v>11.700000000000001</v>
      </c>
      <c r="W10" s="36">
        <f>SUM(R10*0.95)</f>
        <v>12.35</v>
      </c>
      <c r="X10" s="362" t="s">
        <v>211</v>
      </c>
      <c r="Y10" s="27">
        <f>SUM(R10*0.85)</f>
        <v>11.049999999999999</v>
      </c>
      <c r="Z10" s="36">
        <f>SUM(R10*0.9)</f>
        <v>11.700000000000001</v>
      </c>
      <c r="AA10" s="378" t="s">
        <v>212</v>
      </c>
      <c r="AB10" s="330">
        <f>SUM(R10*0.8)</f>
        <v>10.4</v>
      </c>
      <c r="AC10" s="36">
        <f>SUM(R10*0.85)</f>
        <v>11.049999999999999</v>
      </c>
      <c r="AD10" s="350" t="s">
        <v>213</v>
      </c>
      <c r="AE10" s="27">
        <f>SUM(R10*0.75)</f>
        <v>9.75</v>
      </c>
      <c r="AF10" s="36">
        <f>SUM(R10*0.8)</f>
        <v>10.4</v>
      </c>
      <c r="AG10" s="297" t="s">
        <v>214</v>
      </c>
    </row>
    <row r="11" spans="1:33" ht="18" customHeight="1">
      <c r="A11" s="197" t="s">
        <v>262</v>
      </c>
      <c r="B11" s="198" t="s">
        <v>281</v>
      </c>
      <c r="C11" s="214">
        <v>33393</v>
      </c>
      <c r="D11" s="387"/>
      <c r="E11" s="283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6"/>
      <c r="R11" s="194">
        <v>13.5</v>
      </c>
      <c r="S11" s="325"/>
      <c r="T11" s="27">
        <f>SUM(R11*1.05)</f>
        <v>14.175</v>
      </c>
      <c r="U11" s="254" t="s">
        <v>94</v>
      </c>
      <c r="V11" s="330">
        <f>SUM(R11*0.9)</f>
        <v>12.15</v>
      </c>
      <c r="W11" s="36">
        <f>SUM(R11*0.95)</f>
        <v>12.825</v>
      </c>
      <c r="X11" s="362" t="s">
        <v>219</v>
      </c>
      <c r="Y11" s="27">
        <f>SUM(R11*0.85)</f>
        <v>11.475</v>
      </c>
      <c r="Z11" s="36">
        <f>SUM(R11*0.9)</f>
        <v>12.15</v>
      </c>
      <c r="AA11" s="378" t="s">
        <v>220</v>
      </c>
      <c r="AB11" s="330">
        <f>SUM(R11*0.8)</f>
        <v>10.8</v>
      </c>
      <c r="AC11" s="36">
        <f>SUM(R11*0.85)</f>
        <v>11.475</v>
      </c>
      <c r="AD11" s="350" t="s">
        <v>221</v>
      </c>
      <c r="AE11" s="27">
        <f>SUM(R11*0.75)</f>
        <v>10.125</v>
      </c>
      <c r="AF11" s="36">
        <f>SUM(R11*0.8)</f>
        <v>10.8</v>
      </c>
      <c r="AG11" s="297" t="s">
        <v>222</v>
      </c>
    </row>
    <row r="12" spans="1:33" ht="18" customHeight="1">
      <c r="A12" s="199" t="s">
        <v>10</v>
      </c>
      <c r="B12" s="200" t="s">
        <v>11</v>
      </c>
      <c r="C12" s="208">
        <v>34582</v>
      </c>
      <c r="D12" s="385"/>
      <c r="E12" s="256" t="s">
        <v>50</v>
      </c>
      <c r="F12" s="257">
        <v>15.9</v>
      </c>
      <c r="G12" s="258" t="s">
        <v>75</v>
      </c>
      <c r="H12" s="255">
        <v>15.5</v>
      </c>
      <c r="I12" s="259"/>
      <c r="J12" s="259"/>
      <c r="K12" s="260" t="s">
        <v>111</v>
      </c>
      <c r="L12" s="260">
        <v>16.5</v>
      </c>
      <c r="M12" s="59" t="s">
        <v>125</v>
      </c>
      <c r="N12" s="59">
        <v>15.5</v>
      </c>
      <c r="O12" s="261" t="s">
        <v>192</v>
      </c>
      <c r="P12" s="262">
        <v>16</v>
      </c>
      <c r="Q12" s="63"/>
      <c r="R12" s="194">
        <v>17</v>
      </c>
      <c r="S12" s="324"/>
      <c r="T12" s="338">
        <f>SUM(R12*1.05)</f>
        <v>17.85</v>
      </c>
      <c r="U12" s="339" t="s">
        <v>103</v>
      </c>
      <c r="V12" s="331">
        <f>SUM(R12*0.9)</f>
        <v>15.3</v>
      </c>
      <c r="W12" s="263">
        <f>SUM(R12*0.95)</f>
        <v>16.15</v>
      </c>
      <c r="X12" s="359" t="s">
        <v>235</v>
      </c>
      <c r="Y12" s="140">
        <f>SUM(R12*0.85)</f>
        <v>14.45</v>
      </c>
      <c r="Z12" s="264">
        <f>SUM(R12*0.9)</f>
        <v>15.3</v>
      </c>
      <c r="AA12" s="375" t="s">
        <v>236</v>
      </c>
      <c r="AB12" s="367">
        <f>SUM(R12*0.8)</f>
        <v>13.600000000000001</v>
      </c>
      <c r="AC12" s="265">
        <f>SUM(R12*0.85)</f>
        <v>14.45</v>
      </c>
      <c r="AD12" s="347" t="s">
        <v>237</v>
      </c>
      <c r="AE12" s="141">
        <f>SUM(R12*0.75)</f>
        <v>12.75</v>
      </c>
      <c r="AF12" s="266">
        <f>SUM(R12*0.8)</f>
        <v>13.600000000000001</v>
      </c>
      <c r="AG12" s="293" t="s">
        <v>238</v>
      </c>
    </row>
    <row r="13" spans="1:33" ht="18" customHeight="1">
      <c r="A13" s="199" t="s">
        <v>87</v>
      </c>
      <c r="B13" s="200" t="s">
        <v>88</v>
      </c>
      <c r="C13" s="208">
        <v>26207</v>
      </c>
      <c r="D13" s="385"/>
      <c r="E13" s="256"/>
      <c r="F13" s="257"/>
      <c r="G13" s="258"/>
      <c r="H13" s="255"/>
      <c r="I13" s="259" t="s">
        <v>89</v>
      </c>
      <c r="J13" s="259">
        <v>13</v>
      </c>
      <c r="K13" s="260" t="s">
        <v>118</v>
      </c>
      <c r="L13" s="260">
        <v>13.5</v>
      </c>
      <c r="M13" s="59" t="s">
        <v>126</v>
      </c>
      <c r="N13" s="59">
        <v>13.5</v>
      </c>
      <c r="O13" s="261"/>
      <c r="P13" s="262"/>
      <c r="Q13" s="63"/>
      <c r="R13" s="194">
        <v>13.5</v>
      </c>
      <c r="S13" s="324"/>
      <c r="T13" s="338">
        <f>SUM(R13*1.05)</f>
        <v>14.175</v>
      </c>
      <c r="U13" s="339" t="s">
        <v>94</v>
      </c>
      <c r="V13" s="331">
        <f>SUM(R13*0.9)</f>
        <v>12.15</v>
      </c>
      <c r="W13" s="263">
        <f>SUM(R13*0.95)</f>
        <v>12.825</v>
      </c>
      <c r="X13" s="359" t="s">
        <v>219</v>
      </c>
      <c r="Y13" s="140">
        <f>SUM(R13*0.85)</f>
        <v>11.475</v>
      </c>
      <c r="Z13" s="264">
        <f>SUM(R13*0.9)</f>
        <v>12.15</v>
      </c>
      <c r="AA13" s="375" t="s">
        <v>220</v>
      </c>
      <c r="AB13" s="367">
        <f>SUM(R13*0.8)</f>
        <v>10.8</v>
      </c>
      <c r="AC13" s="265">
        <f>SUM(R13*0.85)</f>
        <v>11.475</v>
      </c>
      <c r="AD13" s="347" t="s">
        <v>221</v>
      </c>
      <c r="AE13" s="141">
        <f>SUM(R13*0.75)</f>
        <v>10.125</v>
      </c>
      <c r="AF13" s="266">
        <f>SUM(R13*0.8)</f>
        <v>10.8</v>
      </c>
      <c r="AG13" s="293" t="s">
        <v>222</v>
      </c>
    </row>
    <row r="14" spans="1:33" ht="18" customHeight="1">
      <c r="A14" s="197" t="s">
        <v>263</v>
      </c>
      <c r="B14" s="198" t="s">
        <v>280</v>
      </c>
      <c r="C14" s="214">
        <v>36888</v>
      </c>
      <c r="D14" s="387"/>
      <c r="E14" s="283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63"/>
      <c r="R14" s="194">
        <v>16</v>
      </c>
      <c r="S14" s="324"/>
      <c r="T14" s="27">
        <f>SUM(R14*1.05)</f>
        <v>16.8</v>
      </c>
      <c r="U14" s="254" t="s">
        <v>95</v>
      </c>
      <c r="V14" s="330">
        <f>SUM(R14*0.9)</f>
        <v>14.4</v>
      </c>
      <c r="W14" s="36">
        <f>SUM(R14*0.95)</f>
        <v>15.2</v>
      </c>
      <c r="X14" s="362" t="s">
        <v>215</v>
      </c>
      <c r="Y14" s="27">
        <f>SUM(R14*0.85)</f>
        <v>13.6</v>
      </c>
      <c r="Z14" s="36">
        <f>SUM(R14*0.9)</f>
        <v>14.4</v>
      </c>
      <c r="AA14" s="378" t="s">
        <v>216</v>
      </c>
      <c r="AB14" s="330">
        <f>SUM(R14*0.8)</f>
        <v>12.8</v>
      </c>
      <c r="AC14" s="36">
        <f>SUM(R14*0.85)</f>
        <v>13.6</v>
      </c>
      <c r="AD14" s="350" t="s">
        <v>217</v>
      </c>
      <c r="AE14" s="27">
        <f>SUM(R14*0.75)</f>
        <v>12</v>
      </c>
      <c r="AF14" s="36">
        <f>SUM(R14*0.8)</f>
        <v>12.8</v>
      </c>
      <c r="AG14" s="297" t="s">
        <v>218</v>
      </c>
    </row>
    <row r="15" spans="1:33" ht="18" customHeight="1">
      <c r="A15" s="199" t="s">
        <v>328</v>
      </c>
      <c r="B15" s="200" t="s">
        <v>278</v>
      </c>
      <c r="C15" s="208">
        <v>34011</v>
      </c>
      <c r="D15" s="249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66"/>
      <c r="R15" s="194">
        <v>14</v>
      </c>
      <c r="S15" s="325"/>
      <c r="T15" s="338">
        <f>SUM(R15*1.05)</f>
        <v>14.700000000000001</v>
      </c>
      <c r="U15" s="339" t="s">
        <v>102</v>
      </c>
      <c r="V15" s="331">
        <f>SUM(R15*0.9)</f>
        <v>12.6</v>
      </c>
      <c r="W15" s="263">
        <f>SUM(R15*0.95)</f>
        <v>13.299999999999999</v>
      </c>
      <c r="X15" s="359" t="s">
        <v>243</v>
      </c>
      <c r="Y15" s="140">
        <f>SUM(R15*0.85)</f>
        <v>11.9</v>
      </c>
      <c r="Z15" s="264">
        <f>SUM(R15*0.9)</f>
        <v>12.6</v>
      </c>
      <c r="AA15" s="375" t="s">
        <v>244</v>
      </c>
      <c r="AB15" s="367">
        <f>SUM(R15*0.8)</f>
        <v>11.200000000000001</v>
      </c>
      <c r="AC15" s="265">
        <f>SUM(R15*0.85)</f>
        <v>11.9</v>
      </c>
      <c r="AD15" s="347" t="s">
        <v>245</v>
      </c>
      <c r="AE15" s="141">
        <f>SUM(R15*0.75)</f>
        <v>10.5</v>
      </c>
      <c r="AF15" s="266">
        <f>SUM(R15*0.8)</f>
        <v>11.200000000000001</v>
      </c>
      <c r="AG15" s="293" t="s">
        <v>246</v>
      </c>
    </row>
    <row r="16" spans="1:33" ht="18" customHeight="1">
      <c r="A16" s="201" t="s">
        <v>332</v>
      </c>
      <c r="B16" s="202" t="s">
        <v>17</v>
      </c>
      <c r="C16" s="211">
        <v>28113</v>
      </c>
      <c r="D16" s="249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63"/>
      <c r="R16" s="194">
        <v>14</v>
      </c>
      <c r="S16" s="324"/>
      <c r="T16" s="27">
        <f>SUM(R16*1.05)</f>
        <v>14.700000000000001</v>
      </c>
      <c r="U16" s="254" t="s">
        <v>102</v>
      </c>
      <c r="V16" s="330">
        <f>SUM(R16*0.9)</f>
        <v>12.6</v>
      </c>
      <c r="W16" s="36">
        <f>SUM(R16*0.95)</f>
        <v>13.299999999999999</v>
      </c>
      <c r="X16" s="362" t="s">
        <v>243</v>
      </c>
      <c r="Y16" s="27">
        <f>SUM(R16*0.85)</f>
        <v>11.9</v>
      </c>
      <c r="Z16" s="36">
        <f>SUM(R16*0.9)</f>
        <v>12.6</v>
      </c>
      <c r="AA16" s="378" t="s">
        <v>244</v>
      </c>
      <c r="AB16" s="330">
        <f>SUM(R16*0.8)</f>
        <v>11.200000000000001</v>
      </c>
      <c r="AC16" s="36">
        <f>SUM(R16*0.85)</f>
        <v>11.9</v>
      </c>
      <c r="AD16" s="350" t="s">
        <v>245</v>
      </c>
      <c r="AE16" s="27">
        <f>SUM(R16*0.75)</f>
        <v>10.5</v>
      </c>
      <c r="AF16" s="36">
        <f>SUM(R16*0.8)</f>
        <v>11.200000000000001</v>
      </c>
      <c r="AG16" s="297" t="s">
        <v>246</v>
      </c>
    </row>
    <row r="17" spans="1:33" ht="18" customHeight="1">
      <c r="A17" s="199" t="s">
        <v>12</v>
      </c>
      <c r="B17" s="200" t="s">
        <v>14</v>
      </c>
      <c r="C17" s="208">
        <v>36308</v>
      </c>
      <c r="D17" s="385">
        <v>16.1</v>
      </c>
      <c r="E17" s="256"/>
      <c r="F17" s="257"/>
      <c r="G17" s="258"/>
      <c r="H17" s="255"/>
      <c r="I17" s="259"/>
      <c r="J17" s="259"/>
      <c r="K17" s="260" t="s">
        <v>113</v>
      </c>
      <c r="L17" s="260">
        <v>17</v>
      </c>
      <c r="M17" s="59"/>
      <c r="N17" s="59"/>
      <c r="O17" s="261" t="s">
        <v>190</v>
      </c>
      <c r="P17" s="262">
        <v>18</v>
      </c>
      <c r="Q17" s="63"/>
      <c r="R17" s="194">
        <v>18</v>
      </c>
      <c r="S17" s="324"/>
      <c r="T17" s="338">
        <f>SUM(R17*1.05)</f>
        <v>18.900000000000002</v>
      </c>
      <c r="U17" s="339" t="s">
        <v>96</v>
      </c>
      <c r="V17" s="331">
        <f>SUM(R17*0.9)</f>
        <v>16.2</v>
      </c>
      <c r="W17" s="263">
        <f>SUM(R17*0.95)</f>
        <v>17.099999999999998</v>
      </c>
      <c r="X17" s="359" t="s">
        <v>223</v>
      </c>
      <c r="Y17" s="140">
        <f>SUM(R17*0.85)</f>
        <v>15.299999999999999</v>
      </c>
      <c r="Z17" s="264">
        <f>SUM(R17*0.9)</f>
        <v>16.2</v>
      </c>
      <c r="AA17" s="379" t="s">
        <v>224</v>
      </c>
      <c r="AB17" s="367">
        <f>SUM(R17*0.8)</f>
        <v>14.4</v>
      </c>
      <c r="AC17" s="265">
        <f>SUM(R17*0.85)</f>
        <v>15.299999999999999</v>
      </c>
      <c r="AD17" s="347" t="s">
        <v>225</v>
      </c>
      <c r="AE17" s="141">
        <f>SUM(R17*0.75)</f>
        <v>13.5</v>
      </c>
      <c r="AF17" s="266">
        <f>SUM(R17*0.8)</f>
        <v>14.4</v>
      </c>
      <c r="AG17" s="293" t="s">
        <v>226</v>
      </c>
    </row>
    <row r="18" spans="1:33" ht="18" customHeight="1">
      <c r="A18" s="199" t="s">
        <v>12</v>
      </c>
      <c r="B18" s="200" t="s">
        <v>13</v>
      </c>
      <c r="C18" s="208">
        <v>26372</v>
      </c>
      <c r="D18" s="385">
        <v>17.3</v>
      </c>
      <c r="E18" s="256"/>
      <c r="F18" s="257"/>
      <c r="G18" s="258"/>
      <c r="H18" s="255"/>
      <c r="I18" s="259"/>
      <c r="J18" s="259"/>
      <c r="K18" s="260" t="s">
        <v>112</v>
      </c>
      <c r="L18" s="260">
        <v>17</v>
      </c>
      <c r="M18" s="59"/>
      <c r="N18" s="59"/>
      <c r="O18" s="261" t="s">
        <v>194</v>
      </c>
      <c r="P18" s="262">
        <v>16.5</v>
      </c>
      <c r="Q18" s="63"/>
      <c r="R18" s="194">
        <v>16.5</v>
      </c>
      <c r="S18" s="324"/>
      <c r="T18" s="338">
        <f>SUM(R18*1.05)</f>
        <v>17.325</v>
      </c>
      <c r="U18" s="339" t="s">
        <v>99</v>
      </c>
      <c r="V18" s="331">
        <f>SUM(R18*0.9)</f>
        <v>14.85</v>
      </c>
      <c r="W18" s="263">
        <f>SUM(R18*0.95)</f>
        <v>15.674999999999999</v>
      </c>
      <c r="X18" s="359" t="s">
        <v>227</v>
      </c>
      <c r="Y18" s="140">
        <f>SUM(R18*0.85)</f>
        <v>14.025</v>
      </c>
      <c r="Z18" s="264">
        <f>SUM(R18*0.9)</f>
        <v>14.85</v>
      </c>
      <c r="AA18" s="375" t="s">
        <v>228</v>
      </c>
      <c r="AB18" s="367">
        <f>SUM(R18*0.8)</f>
        <v>13.200000000000001</v>
      </c>
      <c r="AC18" s="265">
        <f>SUM(R18*0.85)</f>
        <v>14.025</v>
      </c>
      <c r="AD18" s="347" t="s">
        <v>229</v>
      </c>
      <c r="AE18" s="141">
        <f>SUM(R18*0.75)</f>
        <v>12.375</v>
      </c>
      <c r="AF18" s="266">
        <f>SUM(R18*0.8)</f>
        <v>13.200000000000001</v>
      </c>
      <c r="AG18" s="293" t="s">
        <v>230</v>
      </c>
    </row>
    <row r="19" spans="1:33" ht="18" customHeight="1">
      <c r="A19" s="199" t="s">
        <v>15</v>
      </c>
      <c r="B19" s="200" t="s">
        <v>16</v>
      </c>
      <c r="C19" s="208">
        <v>29173</v>
      </c>
      <c r="D19" s="385"/>
      <c r="E19" s="256"/>
      <c r="F19" s="257"/>
      <c r="G19" s="258" t="s">
        <v>69</v>
      </c>
      <c r="H19" s="255">
        <v>15.8</v>
      </c>
      <c r="I19" s="259"/>
      <c r="J19" s="259"/>
      <c r="K19" s="260"/>
      <c r="L19" s="260"/>
      <c r="M19" s="59" t="s">
        <v>127</v>
      </c>
      <c r="N19" s="59">
        <v>16</v>
      </c>
      <c r="O19" s="261" t="s">
        <v>164</v>
      </c>
      <c r="P19" s="262">
        <v>16</v>
      </c>
      <c r="Q19" s="63"/>
      <c r="R19" s="194">
        <v>16</v>
      </c>
      <c r="S19" s="324"/>
      <c r="T19" s="338">
        <f>SUM(R19*1.05)</f>
        <v>16.8</v>
      </c>
      <c r="U19" s="339" t="s">
        <v>101</v>
      </c>
      <c r="V19" s="331">
        <f>SUM(R19*0.9)</f>
        <v>14.4</v>
      </c>
      <c r="W19" s="263">
        <f>SUM(R19*0.95)</f>
        <v>15.2</v>
      </c>
      <c r="X19" s="359" t="s">
        <v>215</v>
      </c>
      <c r="Y19" s="140">
        <f>SUM(R19*0.85)</f>
        <v>13.6</v>
      </c>
      <c r="Z19" s="264">
        <f>SUM(R19*0.9)</f>
        <v>14.4</v>
      </c>
      <c r="AA19" s="375" t="s">
        <v>216</v>
      </c>
      <c r="AB19" s="367">
        <f>SUM(R19*0.8)</f>
        <v>12.8</v>
      </c>
      <c r="AC19" s="265">
        <f>SUM(R19*0.85)</f>
        <v>13.6</v>
      </c>
      <c r="AD19" s="347" t="s">
        <v>217</v>
      </c>
      <c r="AE19" s="141">
        <f>SUM(R19*0.75)</f>
        <v>12</v>
      </c>
      <c r="AF19" s="266">
        <f>SUM(R19*0.8)</f>
        <v>12.8</v>
      </c>
      <c r="AG19" s="293" t="s">
        <v>218</v>
      </c>
    </row>
    <row r="20" spans="1:33" ht="18" customHeight="1">
      <c r="A20" s="199" t="s">
        <v>317</v>
      </c>
      <c r="B20" s="200" t="s">
        <v>36</v>
      </c>
      <c r="C20" s="208">
        <v>30886</v>
      </c>
      <c r="D20" s="249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66"/>
      <c r="R20" s="194">
        <v>17</v>
      </c>
      <c r="S20" s="324"/>
      <c r="T20" s="338">
        <f>SUM(R20*1.05)</f>
        <v>17.85</v>
      </c>
      <c r="U20" s="339" t="s">
        <v>96</v>
      </c>
      <c r="V20" s="331">
        <f>SUM(R20*0.9)</f>
        <v>15.3</v>
      </c>
      <c r="W20" s="263">
        <f>SUM(R20*0.95)</f>
        <v>16.15</v>
      </c>
      <c r="X20" s="359" t="s">
        <v>235</v>
      </c>
      <c r="Y20" s="140">
        <f>SUM(R20*0.85)</f>
        <v>14.45</v>
      </c>
      <c r="Z20" s="264">
        <f>SUM(R20*0.9)</f>
        <v>15.3</v>
      </c>
      <c r="AA20" s="375" t="s">
        <v>236</v>
      </c>
      <c r="AB20" s="367">
        <f>SUM(R20*0.8)</f>
        <v>13.600000000000001</v>
      </c>
      <c r="AC20" s="265">
        <f>SUM(R20*0.85)</f>
        <v>14.45</v>
      </c>
      <c r="AD20" s="347" t="s">
        <v>237</v>
      </c>
      <c r="AE20" s="141">
        <f>SUM(R20*0.75)</f>
        <v>12.75</v>
      </c>
      <c r="AF20" s="266">
        <f>SUM(R20*0.8)</f>
        <v>13.600000000000001</v>
      </c>
      <c r="AG20" s="293" t="s">
        <v>238</v>
      </c>
    </row>
    <row r="21" spans="1:33" ht="18" customHeight="1">
      <c r="A21" s="203" t="s">
        <v>175</v>
      </c>
      <c r="B21" s="200" t="s">
        <v>172</v>
      </c>
      <c r="C21" s="208"/>
      <c r="D21" s="389"/>
      <c r="E21" s="104"/>
      <c r="F21" s="104"/>
      <c r="G21" s="268"/>
      <c r="H21" s="268"/>
      <c r="I21" s="104"/>
      <c r="J21" s="104"/>
      <c r="K21" s="268"/>
      <c r="L21" s="268"/>
      <c r="M21" s="104"/>
      <c r="N21" s="104"/>
      <c r="O21" s="261" t="s">
        <v>200</v>
      </c>
      <c r="P21" s="284">
        <v>10.5</v>
      </c>
      <c r="Q21" s="66"/>
      <c r="R21" s="194">
        <v>10.5</v>
      </c>
      <c r="S21" s="325"/>
      <c r="T21" s="340">
        <f>SUM(R21*1.05)</f>
        <v>11.025</v>
      </c>
      <c r="U21" s="339" t="s">
        <v>296</v>
      </c>
      <c r="V21" s="331">
        <f>SUM(R21*0.9)</f>
        <v>9.450000000000001</v>
      </c>
      <c r="W21" s="263">
        <f>SUM(R21*0.95)</f>
        <v>9.975</v>
      </c>
      <c r="X21" s="359" t="s">
        <v>231</v>
      </c>
      <c r="Y21" s="140">
        <f>SUM(R21*0.85)</f>
        <v>8.924999999999999</v>
      </c>
      <c r="Z21" s="264">
        <f>SUM(R21*0.9)</f>
        <v>9.450000000000001</v>
      </c>
      <c r="AA21" s="375" t="s">
        <v>232</v>
      </c>
      <c r="AB21" s="367">
        <f>SUM(R21*0.8)</f>
        <v>8.4</v>
      </c>
      <c r="AC21" s="265">
        <f>SUM(R21*0.85)</f>
        <v>8.924999999999999</v>
      </c>
      <c r="AD21" s="347" t="s">
        <v>233</v>
      </c>
      <c r="AE21" s="141">
        <f>SUM(R21*0.75)</f>
        <v>7.875</v>
      </c>
      <c r="AF21" s="266">
        <f>SUM(R21*0.8)</f>
        <v>8.4</v>
      </c>
      <c r="AG21" s="293" t="s">
        <v>234</v>
      </c>
    </row>
    <row r="22" spans="1:33" ht="18" customHeight="1">
      <c r="A22" s="203" t="s">
        <v>176</v>
      </c>
      <c r="B22" s="200" t="s">
        <v>25</v>
      </c>
      <c r="C22" s="208"/>
      <c r="D22" s="389"/>
      <c r="E22" s="104"/>
      <c r="F22" s="104"/>
      <c r="G22" s="268"/>
      <c r="H22" s="268"/>
      <c r="I22" s="104"/>
      <c r="J22" s="104"/>
      <c r="K22" s="268"/>
      <c r="L22" s="268"/>
      <c r="M22" s="104"/>
      <c r="N22" s="104"/>
      <c r="O22" s="261" t="s">
        <v>198</v>
      </c>
      <c r="P22" s="284">
        <v>16</v>
      </c>
      <c r="Q22" s="66"/>
      <c r="R22" s="194">
        <v>18.5</v>
      </c>
      <c r="S22" s="325"/>
      <c r="T22" s="338">
        <f>SUM(R22*1.05)</f>
        <v>19.425</v>
      </c>
      <c r="U22" s="339" t="s">
        <v>294</v>
      </c>
      <c r="V22" s="331">
        <f>SUM(R22*0.9)</f>
        <v>16.650000000000002</v>
      </c>
      <c r="W22" s="263">
        <f>SUM(R22*0.95)</f>
        <v>17.575</v>
      </c>
      <c r="X22" s="360" t="s">
        <v>312</v>
      </c>
      <c r="Y22" s="140">
        <f>SUM(R22*0.85)</f>
        <v>15.725</v>
      </c>
      <c r="Z22" s="264">
        <f>SUM(R22*0.9)</f>
        <v>16.650000000000002</v>
      </c>
      <c r="AA22" s="376" t="s">
        <v>297</v>
      </c>
      <c r="AB22" s="367">
        <f>SUM(R22*0.8)</f>
        <v>14.8</v>
      </c>
      <c r="AC22" s="265">
        <f>SUM(R22*0.85)</f>
        <v>15.725</v>
      </c>
      <c r="AD22" s="348" t="s">
        <v>298</v>
      </c>
      <c r="AE22" s="141">
        <f>SUM(R22*0.75)</f>
        <v>13.875</v>
      </c>
      <c r="AF22" s="266">
        <f>SUM(R22*0.8)</f>
        <v>14.8</v>
      </c>
      <c r="AG22" s="295" t="s">
        <v>299</v>
      </c>
    </row>
    <row r="23" spans="1:33" ht="18" customHeight="1">
      <c r="A23" s="195" t="s">
        <v>264</v>
      </c>
      <c r="B23" s="196" t="s">
        <v>279</v>
      </c>
      <c r="C23" s="212"/>
      <c r="D23" s="386"/>
      <c r="E23" s="267"/>
      <c r="F23" s="104"/>
      <c r="G23" s="268"/>
      <c r="H23" s="268"/>
      <c r="I23" s="104"/>
      <c r="J23" s="104"/>
      <c r="K23" s="268"/>
      <c r="L23" s="268"/>
      <c r="M23" s="104"/>
      <c r="N23" s="104"/>
      <c r="O23" s="268"/>
      <c r="P23" s="268"/>
      <c r="Q23" s="66"/>
      <c r="R23" s="194">
        <v>14.5</v>
      </c>
      <c r="S23" s="325"/>
      <c r="T23" s="338">
        <f>SUM(R23*1.05)</f>
        <v>15.225000000000001</v>
      </c>
      <c r="U23" s="339" t="s">
        <v>100</v>
      </c>
      <c r="V23" s="331">
        <f>SUM(R23*0.9)</f>
        <v>13.05</v>
      </c>
      <c r="W23" s="263">
        <f>SUM(R23*0.95)</f>
        <v>13.774999999999999</v>
      </c>
      <c r="X23" s="359" t="s">
        <v>255</v>
      </c>
      <c r="Y23" s="140">
        <f>SUM(R23*0.85)</f>
        <v>12.325</v>
      </c>
      <c r="Z23" s="264">
        <f>SUM(R23*0.9)</f>
        <v>13.05</v>
      </c>
      <c r="AA23" s="375" t="s">
        <v>256</v>
      </c>
      <c r="AB23" s="367">
        <f>SUM(R23*0.8)</f>
        <v>11.600000000000001</v>
      </c>
      <c r="AC23" s="265">
        <f>SUM(R23*0.85)</f>
        <v>12.325</v>
      </c>
      <c r="AD23" s="347" t="s">
        <v>257</v>
      </c>
      <c r="AE23" s="141">
        <f>SUM(R23*0.75)</f>
        <v>10.875</v>
      </c>
      <c r="AF23" s="266">
        <f>SUM(R23*0.8)</f>
        <v>11.600000000000001</v>
      </c>
      <c r="AG23" s="293" t="s">
        <v>258</v>
      </c>
    </row>
    <row r="24" spans="1:33" ht="18" customHeight="1">
      <c r="A24" s="199" t="s">
        <v>18</v>
      </c>
      <c r="B24" s="200" t="s">
        <v>19</v>
      </c>
      <c r="C24" s="208">
        <v>24730</v>
      </c>
      <c r="D24" s="385"/>
      <c r="E24" s="256" t="s">
        <v>51</v>
      </c>
      <c r="F24" s="257">
        <v>16.6</v>
      </c>
      <c r="G24" s="258"/>
      <c r="H24" s="255"/>
      <c r="I24" s="259"/>
      <c r="J24" s="259"/>
      <c r="K24" s="260"/>
      <c r="L24" s="260"/>
      <c r="M24" s="59"/>
      <c r="N24" s="59"/>
      <c r="O24" s="261"/>
      <c r="P24" s="262"/>
      <c r="Q24" s="63"/>
      <c r="R24" s="194">
        <v>17</v>
      </c>
      <c r="S24" s="324"/>
      <c r="T24" s="338">
        <f>SUM(R24*1.05)</f>
        <v>17.85</v>
      </c>
      <c r="U24" s="339" t="s">
        <v>96</v>
      </c>
      <c r="V24" s="331">
        <f>SUM(R24*0.9)</f>
        <v>15.3</v>
      </c>
      <c r="W24" s="263">
        <f>SUM(R24*0.95)</f>
        <v>16.15</v>
      </c>
      <c r="X24" s="359" t="s">
        <v>235</v>
      </c>
      <c r="Y24" s="140">
        <f>SUM(R24*0.85)</f>
        <v>14.45</v>
      </c>
      <c r="Z24" s="264">
        <f>SUM(R24*0.9)</f>
        <v>15.3</v>
      </c>
      <c r="AA24" s="375" t="s">
        <v>236</v>
      </c>
      <c r="AB24" s="367">
        <f>SUM(R24*0.8)</f>
        <v>13.600000000000001</v>
      </c>
      <c r="AC24" s="265">
        <f>SUM(R24*0.85)</f>
        <v>14.45</v>
      </c>
      <c r="AD24" s="347" t="s">
        <v>237</v>
      </c>
      <c r="AE24" s="141">
        <f>SUM(R24*0.75)</f>
        <v>12.75</v>
      </c>
      <c r="AF24" s="266">
        <f>SUM(R24*0.8)</f>
        <v>13.600000000000001</v>
      </c>
      <c r="AG24" s="293" t="s">
        <v>238</v>
      </c>
    </row>
    <row r="25" spans="1:33" ht="18" customHeight="1">
      <c r="A25" s="199" t="s">
        <v>323</v>
      </c>
      <c r="B25" s="200" t="s">
        <v>324</v>
      </c>
      <c r="C25" s="208">
        <v>29947</v>
      </c>
      <c r="D25" s="249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66"/>
      <c r="R25" s="194">
        <v>15.5</v>
      </c>
      <c r="S25" s="325"/>
      <c r="T25" s="338">
        <f>SUM(R25*1.05)</f>
        <v>16.275000000000002</v>
      </c>
      <c r="U25" s="339" t="s">
        <v>98</v>
      </c>
      <c r="V25" s="331">
        <f>SUM(R25*0.9)</f>
        <v>13.950000000000001</v>
      </c>
      <c r="W25" s="263">
        <f>SUM(R25*0.95)</f>
        <v>14.725</v>
      </c>
      <c r="X25" s="359" t="s">
        <v>207</v>
      </c>
      <c r="Y25" s="140">
        <f>SUM(R25*0.85)</f>
        <v>13.174999999999999</v>
      </c>
      <c r="Z25" s="264">
        <f>SUM(R25*0.9)</f>
        <v>13.950000000000001</v>
      </c>
      <c r="AA25" s="375" t="s">
        <v>208</v>
      </c>
      <c r="AB25" s="367">
        <f>SUM(R25*0.8)</f>
        <v>12.4</v>
      </c>
      <c r="AC25" s="265">
        <f>SUM(R25*0.85)</f>
        <v>13.174999999999999</v>
      </c>
      <c r="AD25" s="347" t="s">
        <v>209</v>
      </c>
      <c r="AE25" s="141">
        <f>SUM(R25*0.75)</f>
        <v>11.625</v>
      </c>
      <c r="AF25" s="266">
        <f>SUM(R25*0.8)</f>
        <v>12.4</v>
      </c>
      <c r="AG25" s="293" t="s">
        <v>210</v>
      </c>
    </row>
    <row r="26" spans="1:33" ht="18" customHeight="1">
      <c r="A26" s="195" t="s">
        <v>265</v>
      </c>
      <c r="B26" s="196" t="s">
        <v>278</v>
      </c>
      <c r="C26" s="212"/>
      <c r="D26" s="386"/>
      <c r="E26" s="267"/>
      <c r="F26" s="104"/>
      <c r="G26" s="268"/>
      <c r="H26" s="268"/>
      <c r="I26" s="104"/>
      <c r="J26" s="104"/>
      <c r="K26" s="268"/>
      <c r="L26" s="268"/>
      <c r="M26" s="104"/>
      <c r="N26" s="104"/>
      <c r="O26" s="268"/>
      <c r="P26" s="268"/>
      <c r="Q26" s="66"/>
      <c r="R26" s="194">
        <v>14</v>
      </c>
      <c r="S26" s="325"/>
      <c r="T26" s="338">
        <f>SUM(R26*1.05)</f>
        <v>14.700000000000001</v>
      </c>
      <c r="U26" s="339" t="s">
        <v>102</v>
      </c>
      <c r="V26" s="331">
        <f>SUM(R26*0.9)</f>
        <v>12.6</v>
      </c>
      <c r="W26" s="263">
        <f>SUM(R26*0.95)</f>
        <v>13.299999999999999</v>
      </c>
      <c r="X26" s="359" t="s">
        <v>243</v>
      </c>
      <c r="Y26" s="140">
        <f>SUM(R26*0.85)</f>
        <v>11.9</v>
      </c>
      <c r="Z26" s="264">
        <f>SUM(R26*0.9)</f>
        <v>12.6</v>
      </c>
      <c r="AA26" s="375" t="s">
        <v>244</v>
      </c>
      <c r="AB26" s="367">
        <f>SUM(R26*0.8)</f>
        <v>11.200000000000001</v>
      </c>
      <c r="AC26" s="265">
        <f>SUM(R26*0.85)</f>
        <v>11.9</v>
      </c>
      <c r="AD26" s="347" t="s">
        <v>245</v>
      </c>
      <c r="AE26" s="141">
        <f>SUM(R26*0.75)</f>
        <v>10.5</v>
      </c>
      <c r="AF26" s="266">
        <f>SUM(R26*0.8)</f>
        <v>11.200000000000001</v>
      </c>
      <c r="AG26" s="293" t="s">
        <v>246</v>
      </c>
    </row>
    <row r="27" spans="1:33" ht="18" customHeight="1">
      <c r="A27" s="199" t="s">
        <v>20</v>
      </c>
      <c r="B27" s="200" t="s">
        <v>21</v>
      </c>
      <c r="C27" s="208">
        <v>23660</v>
      </c>
      <c r="D27" s="385">
        <v>15</v>
      </c>
      <c r="E27" s="256"/>
      <c r="F27" s="257"/>
      <c r="G27" s="258"/>
      <c r="H27" s="255"/>
      <c r="I27" s="259"/>
      <c r="J27" s="259"/>
      <c r="K27" s="260"/>
      <c r="L27" s="260"/>
      <c r="M27" s="59"/>
      <c r="N27" s="59"/>
      <c r="O27" s="261"/>
      <c r="P27" s="262"/>
      <c r="Q27" s="63"/>
      <c r="R27" s="194">
        <v>16</v>
      </c>
      <c r="S27" s="324"/>
      <c r="T27" s="338">
        <f>SUM(R27*1.05)</f>
        <v>16.8</v>
      </c>
      <c r="U27" s="339" t="s">
        <v>101</v>
      </c>
      <c r="V27" s="331">
        <f>SUM(R27*0.9)</f>
        <v>14.4</v>
      </c>
      <c r="W27" s="263">
        <f>SUM(R27*0.95)</f>
        <v>15.2</v>
      </c>
      <c r="X27" s="359" t="s">
        <v>215</v>
      </c>
      <c r="Y27" s="140">
        <f>SUM(R27*0.85)</f>
        <v>13.6</v>
      </c>
      <c r="Z27" s="264">
        <f>SUM(R27*0.9)</f>
        <v>14.4</v>
      </c>
      <c r="AA27" s="375" t="s">
        <v>216</v>
      </c>
      <c r="AB27" s="367">
        <f>SUM(R27*0.8)</f>
        <v>12.8</v>
      </c>
      <c r="AC27" s="265">
        <f>SUM(R27*0.85)</f>
        <v>13.6</v>
      </c>
      <c r="AD27" s="347" t="s">
        <v>217</v>
      </c>
      <c r="AE27" s="141">
        <f>SUM(R27*0.75)</f>
        <v>12</v>
      </c>
      <c r="AF27" s="266">
        <f>SUM(R27*0.8)</f>
        <v>12.8</v>
      </c>
      <c r="AG27" s="293" t="s">
        <v>218</v>
      </c>
    </row>
    <row r="28" spans="1:33" ht="18" customHeight="1">
      <c r="A28" s="201" t="s">
        <v>152</v>
      </c>
      <c r="B28" s="202" t="s">
        <v>153</v>
      </c>
      <c r="C28" s="211">
        <v>30848</v>
      </c>
      <c r="D28" s="388"/>
      <c r="E28" s="270"/>
      <c r="F28" s="271"/>
      <c r="G28" s="272"/>
      <c r="H28" s="269"/>
      <c r="I28" s="273"/>
      <c r="J28" s="273"/>
      <c r="K28" s="60"/>
      <c r="L28" s="60"/>
      <c r="M28" s="60" t="s">
        <v>154</v>
      </c>
      <c r="N28" s="60">
        <v>14</v>
      </c>
      <c r="O28" s="114"/>
      <c r="P28" s="136"/>
      <c r="Q28" s="63"/>
      <c r="R28" s="194">
        <v>14.5</v>
      </c>
      <c r="S28" s="324"/>
      <c r="T28" s="27">
        <f>SUM(R28*1.05)</f>
        <v>15.225000000000001</v>
      </c>
      <c r="U28" s="254" t="s">
        <v>97</v>
      </c>
      <c r="V28" s="330">
        <f>SUM(R28*0.9)</f>
        <v>13.05</v>
      </c>
      <c r="W28" s="36">
        <f>SUM(R28*0.95)</f>
        <v>13.774999999999999</v>
      </c>
      <c r="X28" s="362" t="s">
        <v>255</v>
      </c>
      <c r="Y28" s="27">
        <f>SUM(R28*0.85)</f>
        <v>12.325</v>
      </c>
      <c r="Z28" s="36">
        <f>SUM(R28*0.9)</f>
        <v>13.05</v>
      </c>
      <c r="AA28" s="378" t="s">
        <v>256</v>
      </c>
      <c r="AB28" s="330">
        <f>SUM(R28*0.8)</f>
        <v>11.600000000000001</v>
      </c>
      <c r="AC28" s="36">
        <f>SUM(R28*0.85)</f>
        <v>12.325</v>
      </c>
      <c r="AD28" s="350" t="s">
        <v>257</v>
      </c>
      <c r="AE28" s="27">
        <f>SUM(R28*0.75)</f>
        <v>10.875</v>
      </c>
      <c r="AF28" s="36">
        <f>SUM(R28*0.8)</f>
        <v>11.600000000000001</v>
      </c>
      <c r="AG28" s="297" t="s">
        <v>258</v>
      </c>
    </row>
    <row r="29" spans="1:33" ht="18" customHeight="1">
      <c r="A29" s="199" t="s">
        <v>333</v>
      </c>
      <c r="B29" s="200" t="s">
        <v>19</v>
      </c>
      <c r="C29" s="208">
        <v>21981</v>
      </c>
      <c r="D29" s="249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63"/>
      <c r="R29" s="194">
        <v>15.5</v>
      </c>
      <c r="S29" s="324"/>
      <c r="T29" s="338">
        <f>SUM(R29*1.05)</f>
        <v>16.275000000000002</v>
      </c>
      <c r="U29" s="339" t="s">
        <v>98</v>
      </c>
      <c r="V29" s="331">
        <f>SUM(R29*0.9)</f>
        <v>13.950000000000001</v>
      </c>
      <c r="W29" s="263">
        <f>SUM(R29*0.95)</f>
        <v>14.725</v>
      </c>
      <c r="X29" s="359" t="s">
        <v>207</v>
      </c>
      <c r="Y29" s="140">
        <f>SUM(R29*0.85)</f>
        <v>13.174999999999999</v>
      </c>
      <c r="Z29" s="264">
        <f>SUM(R29*0.9)</f>
        <v>13.950000000000001</v>
      </c>
      <c r="AA29" s="375" t="s">
        <v>208</v>
      </c>
      <c r="AB29" s="367">
        <f>SUM(R29*0.8)</f>
        <v>12.4</v>
      </c>
      <c r="AC29" s="265">
        <f>SUM(R29*0.85)</f>
        <v>13.174999999999999</v>
      </c>
      <c r="AD29" s="347" t="s">
        <v>209</v>
      </c>
      <c r="AE29" s="141">
        <f>SUM(R29*0.75)</f>
        <v>11.625</v>
      </c>
      <c r="AF29" s="266">
        <f>SUM(R29*0.8)</f>
        <v>12.4</v>
      </c>
      <c r="AG29" s="293" t="s">
        <v>210</v>
      </c>
    </row>
    <row r="30" spans="1:33" ht="18" customHeight="1">
      <c r="A30" s="199" t="s">
        <v>22</v>
      </c>
      <c r="B30" s="200" t="s">
        <v>23</v>
      </c>
      <c r="C30" s="208">
        <v>31672</v>
      </c>
      <c r="D30" s="385"/>
      <c r="E30" s="256" t="s">
        <v>52</v>
      </c>
      <c r="F30" s="257">
        <v>16.6</v>
      </c>
      <c r="G30" s="258" t="s">
        <v>72</v>
      </c>
      <c r="H30" s="255">
        <v>17</v>
      </c>
      <c r="I30" s="259"/>
      <c r="J30" s="259"/>
      <c r="K30" s="260" t="s">
        <v>106</v>
      </c>
      <c r="L30" s="260">
        <v>17.5</v>
      </c>
      <c r="M30" s="59"/>
      <c r="N30" s="59"/>
      <c r="O30" s="261"/>
      <c r="P30" s="262"/>
      <c r="Q30" s="63"/>
      <c r="R30" s="194">
        <v>17.5</v>
      </c>
      <c r="S30" s="324"/>
      <c r="T30" s="338">
        <f>SUM(R30*1.05)</f>
        <v>18.375</v>
      </c>
      <c r="U30" s="339" t="s">
        <v>119</v>
      </c>
      <c r="V30" s="331">
        <f>SUM(R30*0.9)</f>
        <v>15.75</v>
      </c>
      <c r="W30" s="263">
        <f>SUM(R30*0.95)</f>
        <v>16.625</v>
      </c>
      <c r="X30" s="359" t="s">
        <v>247</v>
      </c>
      <c r="Y30" s="140">
        <f>SUM(R30*0.85)</f>
        <v>14.875</v>
      </c>
      <c r="Z30" s="264">
        <f>SUM(R30*0.9)</f>
        <v>15.75</v>
      </c>
      <c r="AA30" s="375" t="s">
        <v>248</v>
      </c>
      <c r="AB30" s="367">
        <f>SUM(R30*0.8)</f>
        <v>14</v>
      </c>
      <c r="AC30" s="265">
        <f>SUM(R30*0.85)</f>
        <v>14.875</v>
      </c>
      <c r="AD30" s="347" t="s">
        <v>249</v>
      </c>
      <c r="AE30" s="141">
        <f>SUM(R30*0.75)</f>
        <v>13.125</v>
      </c>
      <c r="AF30" s="266">
        <f>SUM(R30*0.8)</f>
        <v>14</v>
      </c>
      <c r="AG30" s="293" t="s">
        <v>250</v>
      </c>
    </row>
    <row r="31" spans="1:33" ht="18" customHeight="1">
      <c r="A31" s="204" t="s">
        <v>177</v>
      </c>
      <c r="B31" s="202" t="s">
        <v>167</v>
      </c>
      <c r="C31" s="211"/>
      <c r="D31" s="124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14" t="s">
        <v>163</v>
      </c>
      <c r="P31" s="137">
        <v>13.5</v>
      </c>
      <c r="Q31" s="66"/>
      <c r="R31" s="194">
        <v>13.5</v>
      </c>
      <c r="S31" s="325"/>
      <c r="T31" s="27">
        <f>SUM(R31*1.05)</f>
        <v>14.175</v>
      </c>
      <c r="U31" s="254" t="s">
        <v>94</v>
      </c>
      <c r="V31" s="330">
        <f>SUM(R31*0.9)</f>
        <v>12.15</v>
      </c>
      <c r="W31" s="36">
        <f>SUM(R31*0.95)</f>
        <v>12.825</v>
      </c>
      <c r="X31" s="362" t="s">
        <v>219</v>
      </c>
      <c r="Y31" s="27">
        <f>SUM(R31*0.85)</f>
        <v>11.475</v>
      </c>
      <c r="Z31" s="36">
        <f>SUM(R31*0.9)</f>
        <v>12.15</v>
      </c>
      <c r="AA31" s="378" t="s">
        <v>220</v>
      </c>
      <c r="AB31" s="330">
        <f>SUM(R31*0.8)</f>
        <v>10.8</v>
      </c>
      <c r="AC31" s="36">
        <f>SUM(R31*0.85)</f>
        <v>11.475</v>
      </c>
      <c r="AD31" s="350" t="s">
        <v>221</v>
      </c>
      <c r="AE31" s="27">
        <f>SUM(R31*0.75)</f>
        <v>10.125</v>
      </c>
      <c r="AF31" s="36">
        <f>SUM(R31*0.8)</f>
        <v>10.8</v>
      </c>
      <c r="AG31" s="297" t="s">
        <v>222</v>
      </c>
    </row>
    <row r="32" spans="1:33" ht="18" customHeight="1">
      <c r="A32" s="203" t="s">
        <v>177</v>
      </c>
      <c r="B32" s="200" t="s">
        <v>19</v>
      </c>
      <c r="C32" s="208"/>
      <c r="D32" s="389"/>
      <c r="E32" s="104"/>
      <c r="F32" s="104"/>
      <c r="G32" s="268"/>
      <c r="H32" s="268"/>
      <c r="I32" s="104"/>
      <c r="J32" s="104"/>
      <c r="K32" s="268"/>
      <c r="L32" s="268"/>
      <c r="M32" s="104"/>
      <c r="N32" s="104"/>
      <c r="O32" s="261" t="s">
        <v>193</v>
      </c>
      <c r="P32" s="284">
        <v>15</v>
      </c>
      <c r="Q32" s="66"/>
      <c r="R32" s="194">
        <v>15</v>
      </c>
      <c r="S32" s="325"/>
      <c r="T32" s="338">
        <f>SUM(R32*1.05)</f>
        <v>15.75</v>
      </c>
      <c r="U32" s="339" t="s">
        <v>100</v>
      </c>
      <c r="V32" s="331">
        <f>SUM(R32*0.9)</f>
        <v>13.5</v>
      </c>
      <c r="W32" s="263">
        <f>SUM(R32*0.95)</f>
        <v>14.25</v>
      </c>
      <c r="X32" s="359" t="s">
        <v>239</v>
      </c>
      <c r="Y32" s="140">
        <f>SUM(R32*0.85)</f>
        <v>12.75</v>
      </c>
      <c r="Z32" s="264">
        <f>SUM(R32*0.9)</f>
        <v>13.5</v>
      </c>
      <c r="AA32" s="375" t="s">
        <v>240</v>
      </c>
      <c r="AB32" s="367">
        <f>SUM(R32*0.8)</f>
        <v>12</v>
      </c>
      <c r="AC32" s="265">
        <f>SUM(R32*0.85)</f>
        <v>12.75</v>
      </c>
      <c r="AD32" s="347" t="s">
        <v>241</v>
      </c>
      <c r="AE32" s="141">
        <f>SUM(R32*0.75)</f>
        <v>11.25</v>
      </c>
      <c r="AF32" s="266">
        <f>SUM(R32*0.8)</f>
        <v>12</v>
      </c>
      <c r="AG32" s="293" t="s">
        <v>242</v>
      </c>
    </row>
    <row r="33" spans="1:33" ht="18" customHeight="1">
      <c r="A33" s="195" t="s">
        <v>266</v>
      </c>
      <c r="B33" s="196" t="s">
        <v>168</v>
      </c>
      <c r="C33" s="212"/>
      <c r="D33" s="386"/>
      <c r="E33" s="267"/>
      <c r="F33" s="104"/>
      <c r="G33" s="268"/>
      <c r="H33" s="268"/>
      <c r="I33" s="104"/>
      <c r="J33" s="104"/>
      <c r="K33" s="268"/>
      <c r="L33" s="268"/>
      <c r="M33" s="104"/>
      <c r="N33" s="104"/>
      <c r="O33" s="268"/>
      <c r="P33" s="268"/>
      <c r="Q33" s="66"/>
      <c r="R33" s="194">
        <v>16</v>
      </c>
      <c r="S33" s="325"/>
      <c r="T33" s="338">
        <f>SUM(R33*1.05)</f>
        <v>16.8</v>
      </c>
      <c r="U33" s="339" t="s">
        <v>95</v>
      </c>
      <c r="V33" s="331">
        <f>SUM(R33*0.9)</f>
        <v>14.4</v>
      </c>
      <c r="W33" s="263">
        <f>SUM(R33*0.95)</f>
        <v>15.2</v>
      </c>
      <c r="X33" s="359" t="s">
        <v>215</v>
      </c>
      <c r="Y33" s="140">
        <f>SUM(R33*0.85)</f>
        <v>13.6</v>
      </c>
      <c r="Z33" s="264">
        <f>SUM(R33*0.9)</f>
        <v>14.4</v>
      </c>
      <c r="AA33" s="375" t="s">
        <v>216</v>
      </c>
      <c r="AB33" s="367">
        <f>SUM(R33*0.8)</f>
        <v>12.8</v>
      </c>
      <c r="AC33" s="265">
        <f>SUM(R33*0.85)</f>
        <v>13.6</v>
      </c>
      <c r="AD33" s="347" t="s">
        <v>217</v>
      </c>
      <c r="AE33" s="141">
        <f>SUM(R33*0.75)</f>
        <v>12</v>
      </c>
      <c r="AF33" s="266">
        <f>SUM(R33*0.8)</f>
        <v>12.8</v>
      </c>
      <c r="AG33" s="293" t="s">
        <v>218</v>
      </c>
    </row>
    <row r="34" spans="1:33" ht="18" customHeight="1">
      <c r="A34" s="203" t="s">
        <v>184</v>
      </c>
      <c r="B34" s="200" t="s">
        <v>185</v>
      </c>
      <c r="C34" s="208"/>
      <c r="D34" s="389"/>
      <c r="E34" s="104"/>
      <c r="F34" s="104"/>
      <c r="G34" s="268"/>
      <c r="H34" s="268"/>
      <c r="I34" s="104"/>
      <c r="J34" s="104"/>
      <c r="K34" s="268"/>
      <c r="L34" s="268"/>
      <c r="M34" s="104"/>
      <c r="N34" s="104"/>
      <c r="O34" s="261" t="s">
        <v>259</v>
      </c>
      <c r="P34" s="284"/>
      <c r="Q34" s="66"/>
      <c r="R34" s="194">
        <v>15.5</v>
      </c>
      <c r="S34" s="325"/>
      <c r="T34" s="340">
        <f>SUM(R34*1.05)</f>
        <v>16.275000000000002</v>
      </c>
      <c r="U34" s="339" t="s">
        <v>98</v>
      </c>
      <c r="V34" s="331">
        <f>SUM(R34*0.9)</f>
        <v>13.950000000000001</v>
      </c>
      <c r="W34" s="263">
        <f>SUM(R34*0.95)</f>
        <v>14.725</v>
      </c>
      <c r="X34" s="359" t="s">
        <v>207</v>
      </c>
      <c r="Y34" s="140">
        <f>SUM(R34*0.85)</f>
        <v>13.174999999999999</v>
      </c>
      <c r="Z34" s="264">
        <f>SUM(R34*0.9)</f>
        <v>13.950000000000001</v>
      </c>
      <c r="AA34" s="375" t="s">
        <v>208</v>
      </c>
      <c r="AB34" s="367">
        <f>SUM(R34*0.8)</f>
        <v>12.4</v>
      </c>
      <c r="AC34" s="265">
        <f>SUM(R34*0.85)</f>
        <v>13.174999999999999</v>
      </c>
      <c r="AD34" s="347" t="s">
        <v>209</v>
      </c>
      <c r="AE34" s="141">
        <f>SUM(R34*0.75)</f>
        <v>11.625</v>
      </c>
      <c r="AF34" s="266">
        <f>SUM(R34*0.8)</f>
        <v>12.4</v>
      </c>
      <c r="AG34" s="293" t="s">
        <v>210</v>
      </c>
    </row>
    <row r="35" spans="1:33" ht="18" customHeight="1">
      <c r="A35" s="204" t="s">
        <v>182</v>
      </c>
      <c r="B35" s="202" t="s">
        <v>169</v>
      </c>
      <c r="C35" s="211">
        <v>36863</v>
      </c>
      <c r="D35" s="124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14" t="s">
        <v>201</v>
      </c>
      <c r="P35" s="137">
        <v>11.5</v>
      </c>
      <c r="Q35" s="66"/>
      <c r="R35" s="194">
        <v>13.5</v>
      </c>
      <c r="S35" s="325"/>
      <c r="T35" s="27">
        <f>SUM(R35*1.05)</f>
        <v>14.175</v>
      </c>
      <c r="U35" s="254" t="s">
        <v>94</v>
      </c>
      <c r="V35" s="330">
        <f>SUM(R35*0.9)</f>
        <v>12.15</v>
      </c>
      <c r="W35" s="36">
        <f>SUM(R35*0.95)</f>
        <v>12.825</v>
      </c>
      <c r="X35" s="362" t="s">
        <v>219</v>
      </c>
      <c r="Y35" s="27">
        <f>SUM(R35*0.85)</f>
        <v>11.475</v>
      </c>
      <c r="Z35" s="36">
        <f>SUM(R35*0.9)</f>
        <v>12.15</v>
      </c>
      <c r="AA35" s="378" t="s">
        <v>220</v>
      </c>
      <c r="AB35" s="330">
        <f>SUM(R35*0.8)</f>
        <v>10.8</v>
      </c>
      <c r="AC35" s="36">
        <f>SUM(R35*0.85)</f>
        <v>11.475</v>
      </c>
      <c r="AD35" s="350" t="s">
        <v>221</v>
      </c>
      <c r="AE35" s="27">
        <f>SUM(R35*0.75)</f>
        <v>10.125</v>
      </c>
      <c r="AF35" s="36">
        <f>SUM(R35*0.8)</f>
        <v>10.8</v>
      </c>
      <c r="AG35" s="297" t="s">
        <v>222</v>
      </c>
    </row>
    <row r="36" spans="1:33" ht="18" customHeight="1">
      <c r="A36" s="203" t="s">
        <v>186</v>
      </c>
      <c r="B36" s="200" t="s">
        <v>25</v>
      </c>
      <c r="C36" s="208"/>
      <c r="D36" s="389"/>
      <c r="E36" s="104"/>
      <c r="F36" s="104"/>
      <c r="G36" s="268"/>
      <c r="H36" s="268"/>
      <c r="I36" s="104"/>
      <c r="J36" s="104"/>
      <c r="K36" s="268"/>
      <c r="L36" s="268"/>
      <c r="M36" s="104"/>
      <c r="N36" s="104"/>
      <c r="O36" s="261" t="s">
        <v>191</v>
      </c>
      <c r="P36" s="284">
        <v>15</v>
      </c>
      <c r="Q36" s="66"/>
      <c r="R36" s="194">
        <v>15</v>
      </c>
      <c r="S36" s="325"/>
      <c r="T36" s="338">
        <f>SUM(R36*1.05)</f>
        <v>15.75</v>
      </c>
      <c r="U36" s="339" t="s">
        <v>100</v>
      </c>
      <c r="V36" s="331">
        <f>SUM(R36*0.9)</f>
        <v>13.5</v>
      </c>
      <c r="W36" s="263">
        <f>SUM(R36*0.95)</f>
        <v>14.25</v>
      </c>
      <c r="X36" s="359" t="s">
        <v>239</v>
      </c>
      <c r="Y36" s="140">
        <f>SUM(R36*0.85)</f>
        <v>12.75</v>
      </c>
      <c r="Z36" s="264">
        <f>SUM(R36*0.9)</f>
        <v>13.5</v>
      </c>
      <c r="AA36" s="375" t="s">
        <v>240</v>
      </c>
      <c r="AB36" s="367">
        <f>SUM(R36*0.8)</f>
        <v>12</v>
      </c>
      <c r="AC36" s="265">
        <f>SUM(R36*0.85)</f>
        <v>12.75</v>
      </c>
      <c r="AD36" s="347" t="s">
        <v>241</v>
      </c>
      <c r="AE36" s="141">
        <f>SUM(R36*0.75)</f>
        <v>11.25</v>
      </c>
      <c r="AF36" s="266">
        <f>SUM(R36*0.8)</f>
        <v>12</v>
      </c>
      <c r="AG36" s="293" t="s">
        <v>242</v>
      </c>
    </row>
    <row r="37" spans="1:33" ht="18" customHeight="1">
      <c r="A37" s="201" t="s">
        <v>120</v>
      </c>
      <c r="B37" s="202" t="s">
        <v>24</v>
      </c>
      <c r="C37" s="211">
        <v>25742</v>
      </c>
      <c r="D37" s="388"/>
      <c r="E37" s="270"/>
      <c r="F37" s="271"/>
      <c r="G37" s="272" t="s">
        <v>68</v>
      </c>
      <c r="H37" s="269">
        <v>14.2</v>
      </c>
      <c r="I37" s="273">
        <v>14.5</v>
      </c>
      <c r="J37" s="273">
        <v>14.5</v>
      </c>
      <c r="K37" s="60" t="s">
        <v>114</v>
      </c>
      <c r="L37" s="60">
        <v>14.5</v>
      </c>
      <c r="M37" s="60" t="s">
        <v>128</v>
      </c>
      <c r="N37" s="60">
        <v>14.5</v>
      </c>
      <c r="O37" s="114"/>
      <c r="P37" s="136"/>
      <c r="Q37" s="63"/>
      <c r="R37" s="194">
        <v>14.5</v>
      </c>
      <c r="S37" s="324"/>
      <c r="T37" s="27">
        <f>SUM(R37*1.05)</f>
        <v>15.225000000000001</v>
      </c>
      <c r="U37" s="254" t="s">
        <v>97</v>
      </c>
      <c r="V37" s="330">
        <f>SUM(R37*0.9)</f>
        <v>13.05</v>
      </c>
      <c r="W37" s="36">
        <f>SUM(R37*0.95)</f>
        <v>13.774999999999999</v>
      </c>
      <c r="X37" s="362" t="s">
        <v>255</v>
      </c>
      <c r="Y37" s="27">
        <f>SUM(R37*0.85)</f>
        <v>12.325</v>
      </c>
      <c r="Z37" s="36">
        <f>SUM(R37*0.9)</f>
        <v>13.05</v>
      </c>
      <c r="AA37" s="378" t="s">
        <v>256</v>
      </c>
      <c r="AB37" s="330">
        <f>SUM(R37*0.8)</f>
        <v>11.600000000000001</v>
      </c>
      <c r="AC37" s="36">
        <f>SUM(R37*0.85)</f>
        <v>12.325</v>
      </c>
      <c r="AD37" s="350" t="s">
        <v>257</v>
      </c>
      <c r="AE37" s="27">
        <f>SUM(R37*0.75)</f>
        <v>10.875</v>
      </c>
      <c r="AF37" s="36">
        <f>SUM(R37*0.8)</f>
        <v>11.600000000000001</v>
      </c>
      <c r="AG37" s="297" t="s">
        <v>258</v>
      </c>
    </row>
    <row r="38" spans="1:33" ht="18" customHeight="1">
      <c r="A38" s="199" t="s">
        <v>149</v>
      </c>
      <c r="B38" s="200" t="s">
        <v>150</v>
      </c>
      <c r="C38" s="208">
        <v>30017</v>
      </c>
      <c r="D38" s="385"/>
      <c r="E38" s="256"/>
      <c r="F38" s="257"/>
      <c r="G38" s="258"/>
      <c r="H38" s="255"/>
      <c r="I38" s="259"/>
      <c r="J38" s="259"/>
      <c r="K38" s="260"/>
      <c r="L38" s="260"/>
      <c r="M38" s="59" t="s">
        <v>151</v>
      </c>
      <c r="N38" s="59">
        <v>15</v>
      </c>
      <c r="O38" s="261"/>
      <c r="P38" s="262"/>
      <c r="Q38" s="63"/>
      <c r="R38" s="194">
        <v>15</v>
      </c>
      <c r="S38" s="324"/>
      <c r="T38" s="338">
        <f>SUM(R38*1.05)</f>
        <v>15.75</v>
      </c>
      <c r="U38" s="339" t="s">
        <v>100</v>
      </c>
      <c r="V38" s="331">
        <f>SUM(R38*0.9)</f>
        <v>13.5</v>
      </c>
      <c r="W38" s="263">
        <f>SUM(R38*0.95)</f>
        <v>14.25</v>
      </c>
      <c r="X38" s="359" t="s">
        <v>239</v>
      </c>
      <c r="Y38" s="140">
        <f>SUM(R38*0.85)</f>
        <v>12.75</v>
      </c>
      <c r="Z38" s="264">
        <f>SUM(R38*0.9)</f>
        <v>13.5</v>
      </c>
      <c r="AA38" s="375" t="s">
        <v>240</v>
      </c>
      <c r="AB38" s="367">
        <f>SUM(R38*0.8)</f>
        <v>12</v>
      </c>
      <c r="AC38" s="265">
        <f>SUM(R38*0.85)</f>
        <v>12.75</v>
      </c>
      <c r="AD38" s="347" t="s">
        <v>241</v>
      </c>
      <c r="AE38" s="141">
        <f>SUM(R38*0.75)</f>
        <v>11.25</v>
      </c>
      <c r="AF38" s="266">
        <f>SUM(R38*0.8)</f>
        <v>12</v>
      </c>
      <c r="AG38" s="293" t="s">
        <v>242</v>
      </c>
    </row>
    <row r="39" spans="1:33" ht="18" customHeight="1">
      <c r="A39" s="199" t="s">
        <v>73</v>
      </c>
      <c r="B39" s="200" t="s">
        <v>74</v>
      </c>
      <c r="C39" s="208">
        <v>25166</v>
      </c>
      <c r="D39" s="385"/>
      <c r="E39" s="256"/>
      <c r="F39" s="257"/>
      <c r="G39" s="258" t="s">
        <v>76</v>
      </c>
      <c r="H39" s="255">
        <v>14.2</v>
      </c>
      <c r="I39" s="259"/>
      <c r="J39" s="259"/>
      <c r="K39" s="260" t="s">
        <v>76</v>
      </c>
      <c r="L39" s="260">
        <v>14</v>
      </c>
      <c r="M39" s="59"/>
      <c r="N39" s="59"/>
      <c r="O39" s="261" t="s">
        <v>163</v>
      </c>
      <c r="P39" s="262">
        <v>13.5</v>
      </c>
      <c r="Q39" s="63"/>
      <c r="R39" s="194">
        <v>13.5</v>
      </c>
      <c r="S39" s="324"/>
      <c r="T39" s="338">
        <f>SUM(R39*1.05)</f>
        <v>14.175</v>
      </c>
      <c r="U39" s="339" t="s">
        <v>94</v>
      </c>
      <c r="V39" s="331">
        <f>SUM(R39*0.9)</f>
        <v>12.15</v>
      </c>
      <c r="W39" s="263">
        <f>SUM(R39*0.95)</f>
        <v>12.825</v>
      </c>
      <c r="X39" s="359" t="s">
        <v>219</v>
      </c>
      <c r="Y39" s="140">
        <f>SUM(R39*0.85)</f>
        <v>11.475</v>
      </c>
      <c r="Z39" s="264">
        <f>SUM(R39*0.9)</f>
        <v>12.15</v>
      </c>
      <c r="AA39" s="375" t="s">
        <v>220</v>
      </c>
      <c r="AB39" s="367">
        <f>SUM(R39*0.8)</f>
        <v>10.8</v>
      </c>
      <c r="AC39" s="265">
        <f>SUM(R39*0.85)</f>
        <v>11.475</v>
      </c>
      <c r="AD39" s="347" t="s">
        <v>221</v>
      </c>
      <c r="AE39" s="141">
        <f>SUM(R39*0.75)</f>
        <v>10.125</v>
      </c>
      <c r="AF39" s="266">
        <f>SUM(R39*0.8)</f>
        <v>10.8</v>
      </c>
      <c r="AG39" s="293" t="s">
        <v>222</v>
      </c>
    </row>
    <row r="40" spans="1:33" ht="18" customHeight="1">
      <c r="A40" s="199" t="s">
        <v>331</v>
      </c>
      <c r="B40" s="200" t="s">
        <v>34</v>
      </c>
      <c r="C40" s="208">
        <v>26286</v>
      </c>
      <c r="D40" s="249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63"/>
      <c r="R40" s="194">
        <v>18</v>
      </c>
      <c r="S40" s="324"/>
      <c r="T40" s="338">
        <f>SUM(R40*1.05)</f>
        <v>18.900000000000002</v>
      </c>
      <c r="U40" s="339" t="s">
        <v>96</v>
      </c>
      <c r="V40" s="331">
        <f>SUM(R40*0.9)</f>
        <v>16.2</v>
      </c>
      <c r="W40" s="263">
        <f>SUM(R40*0.95)</f>
        <v>17.099999999999998</v>
      </c>
      <c r="X40" s="359" t="s">
        <v>223</v>
      </c>
      <c r="Y40" s="140">
        <f>SUM(R40*0.85)</f>
        <v>15.299999999999999</v>
      </c>
      <c r="Z40" s="264">
        <f>SUM(R40*0.9)</f>
        <v>16.2</v>
      </c>
      <c r="AA40" s="379" t="s">
        <v>224</v>
      </c>
      <c r="AB40" s="367">
        <f>SUM(R40*0.8)</f>
        <v>14.4</v>
      </c>
      <c r="AC40" s="265">
        <f>SUM(R40*0.85)</f>
        <v>15.299999999999999</v>
      </c>
      <c r="AD40" s="347" t="s">
        <v>225</v>
      </c>
      <c r="AE40" s="141">
        <f>SUM(R40*0.75)</f>
        <v>13.5</v>
      </c>
      <c r="AF40" s="266">
        <f>SUM(R40*0.8)</f>
        <v>14.4</v>
      </c>
      <c r="AG40" s="293" t="s">
        <v>226</v>
      </c>
    </row>
    <row r="41" spans="1:33" ht="18" customHeight="1">
      <c r="A41" s="199" t="s">
        <v>140</v>
      </c>
      <c r="B41" s="200" t="s">
        <v>139</v>
      </c>
      <c r="C41" s="208">
        <v>36042</v>
      </c>
      <c r="D41" s="385"/>
      <c r="E41" s="256"/>
      <c r="F41" s="257"/>
      <c r="G41" s="258"/>
      <c r="H41" s="255"/>
      <c r="I41" s="259"/>
      <c r="J41" s="259"/>
      <c r="K41" s="260"/>
      <c r="L41" s="260"/>
      <c r="M41" s="59" t="s">
        <v>141</v>
      </c>
      <c r="N41" s="59">
        <v>16</v>
      </c>
      <c r="O41" s="261"/>
      <c r="P41" s="262"/>
      <c r="Q41" s="63"/>
      <c r="R41" s="194">
        <v>16</v>
      </c>
      <c r="S41" s="324"/>
      <c r="T41" s="338">
        <f>SUM(R41*1.05)</f>
        <v>16.8</v>
      </c>
      <c r="U41" s="339" t="s">
        <v>101</v>
      </c>
      <c r="V41" s="331">
        <f>SUM(R41*0.9)</f>
        <v>14.4</v>
      </c>
      <c r="W41" s="263">
        <f>SUM(R41*0.95)</f>
        <v>15.2</v>
      </c>
      <c r="X41" s="359" t="s">
        <v>215</v>
      </c>
      <c r="Y41" s="140">
        <f>SUM(R41*0.85)</f>
        <v>13.6</v>
      </c>
      <c r="Z41" s="264">
        <f>SUM(R41*0.9)</f>
        <v>14.4</v>
      </c>
      <c r="AA41" s="375" t="s">
        <v>216</v>
      </c>
      <c r="AB41" s="367">
        <f>SUM(R41*0.8)</f>
        <v>12.8</v>
      </c>
      <c r="AC41" s="265">
        <f>SUM(R41*0.85)</f>
        <v>13.6</v>
      </c>
      <c r="AD41" s="347" t="s">
        <v>217</v>
      </c>
      <c r="AE41" s="141">
        <f>SUM(R41*0.75)</f>
        <v>12</v>
      </c>
      <c r="AF41" s="266">
        <f>SUM(R41*0.8)</f>
        <v>12.8</v>
      </c>
      <c r="AG41" s="293" t="s">
        <v>218</v>
      </c>
    </row>
    <row r="42" spans="1:33" ht="18" customHeight="1">
      <c r="A42" s="199" t="s">
        <v>132</v>
      </c>
      <c r="B42" s="200" t="s">
        <v>74</v>
      </c>
      <c r="C42" s="208">
        <v>27948</v>
      </c>
      <c r="D42" s="385"/>
      <c r="E42" s="256"/>
      <c r="F42" s="257"/>
      <c r="G42" s="258"/>
      <c r="H42" s="255"/>
      <c r="I42" s="259"/>
      <c r="J42" s="259"/>
      <c r="K42" s="260"/>
      <c r="L42" s="260"/>
      <c r="M42" s="59" t="s">
        <v>133</v>
      </c>
      <c r="N42" s="59">
        <v>17</v>
      </c>
      <c r="O42" s="261"/>
      <c r="P42" s="262"/>
      <c r="Q42" s="63"/>
      <c r="R42" s="194">
        <v>17</v>
      </c>
      <c r="S42" s="324"/>
      <c r="T42" s="338">
        <f>SUM(R42*1.05)</f>
        <v>17.85</v>
      </c>
      <c r="U42" s="339" t="s">
        <v>103</v>
      </c>
      <c r="V42" s="331">
        <f>SUM(R42*0.9)</f>
        <v>15.3</v>
      </c>
      <c r="W42" s="263">
        <f>SUM(R42*0.95)</f>
        <v>16.15</v>
      </c>
      <c r="X42" s="359" t="s">
        <v>235</v>
      </c>
      <c r="Y42" s="140">
        <f>SUM(R42*0.85)</f>
        <v>14.45</v>
      </c>
      <c r="Z42" s="264">
        <f>SUM(R42*0.9)</f>
        <v>15.3</v>
      </c>
      <c r="AA42" s="375" t="s">
        <v>236</v>
      </c>
      <c r="AB42" s="367">
        <f>SUM(R42*0.8)</f>
        <v>13.600000000000001</v>
      </c>
      <c r="AC42" s="265">
        <f>SUM(R42*0.85)</f>
        <v>14.45</v>
      </c>
      <c r="AD42" s="347" t="s">
        <v>237</v>
      </c>
      <c r="AE42" s="141">
        <f>SUM(R42*0.75)</f>
        <v>12.75</v>
      </c>
      <c r="AF42" s="266">
        <f>SUM(R42*0.8)</f>
        <v>13.600000000000001</v>
      </c>
      <c r="AG42" s="293" t="s">
        <v>238</v>
      </c>
    </row>
    <row r="43" spans="1:33" ht="18" customHeight="1">
      <c r="A43" s="199" t="s">
        <v>146</v>
      </c>
      <c r="B43" s="200" t="s">
        <v>147</v>
      </c>
      <c r="C43" s="208">
        <v>23863</v>
      </c>
      <c r="D43" s="385"/>
      <c r="E43" s="256"/>
      <c r="F43" s="257"/>
      <c r="G43" s="258"/>
      <c r="H43" s="255"/>
      <c r="I43" s="259"/>
      <c r="J43" s="259"/>
      <c r="K43" s="260"/>
      <c r="L43" s="260"/>
      <c r="M43" s="59" t="s">
        <v>148</v>
      </c>
      <c r="N43" s="59">
        <v>16</v>
      </c>
      <c r="O43" s="261"/>
      <c r="P43" s="262"/>
      <c r="Q43" s="63"/>
      <c r="R43" s="194">
        <v>16</v>
      </c>
      <c r="S43" s="324"/>
      <c r="T43" s="338">
        <f>SUM(R43*1.05)</f>
        <v>16.8</v>
      </c>
      <c r="U43" s="339" t="s">
        <v>101</v>
      </c>
      <c r="V43" s="331">
        <f>SUM(R43*0.9)</f>
        <v>14.4</v>
      </c>
      <c r="W43" s="263">
        <f>SUM(R43*0.95)</f>
        <v>15.2</v>
      </c>
      <c r="X43" s="359" t="s">
        <v>215</v>
      </c>
      <c r="Y43" s="140">
        <f>SUM(R43*0.85)</f>
        <v>13.6</v>
      </c>
      <c r="Z43" s="264">
        <f>SUM(R43*0.9)</f>
        <v>14.4</v>
      </c>
      <c r="AA43" s="375" t="s">
        <v>216</v>
      </c>
      <c r="AB43" s="367">
        <f>SUM(R43*0.8)</f>
        <v>12.8</v>
      </c>
      <c r="AC43" s="265">
        <f>SUM(R43*0.85)</f>
        <v>13.6</v>
      </c>
      <c r="AD43" s="347" t="s">
        <v>217</v>
      </c>
      <c r="AE43" s="141">
        <f>SUM(R43*0.75)</f>
        <v>12</v>
      </c>
      <c r="AF43" s="266">
        <f>SUM(R43*0.8)</f>
        <v>12.8</v>
      </c>
      <c r="AG43" s="293" t="s">
        <v>218</v>
      </c>
    </row>
    <row r="44" spans="1:33" ht="18" customHeight="1">
      <c r="A44" s="195" t="s">
        <v>267</v>
      </c>
      <c r="B44" s="196" t="s">
        <v>284</v>
      </c>
      <c r="C44" s="209">
        <v>27624</v>
      </c>
      <c r="D44" s="386"/>
      <c r="E44" s="267"/>
      <c r="F44" s="104"/>
      <c r="G44" s="268"/>
      <c r="H44" s="268"/>
      <c r="I44" s="104"/>
      <c r="J44" s="104"/>
      <c r="K44" s="268"/>
      <c r="L44" s="268"/>
      <c r="M44" s="104"/>
      <c r="N44" s="104"/>
      <c r="O44" s="268"/>
      <c r="P44" s="268"/>
      <c r="Q44" s="66"/>
      <c r="R44" s="194">
        <v>16.5</v>
      </c>
      <c r="S44" s="325"/>
      <c r="T44" s="338">
        <f>SUM(R44*1.05)</f>
        <v>17.325</v>
      </c>
      <c r="U44" s="339" t="s">
        <v>99</v>
      </c>
      <c r="V44" s="331">
        <f>SUM(R44*0.9)</f>
        <v>14.85</v>
      </c>
      <c r="W44" s="263">
        <f>SUM(R44*0.95)</f>
        <v>15.674999999999999</v>
      </c>
      <c r="X44" s="359" t="s">
        <v>227</v>
      </c>
      <c r="Y44" s="140">
        <f>SUM(R44*0.85)</f>
        <v>14.025</v>
      </c>
      <c r="Z44" s="264">
        <f>SUM(R44*0.9)</f>
        <v>14.85</v>
      </c>
      <c r="AA44" s="375" t="s">
        <v>228</v>
      </c>
      <c r="AB44" s="367">
        <f>SUM(R44*0.8)</f>
        <v>13.200000000000001</v>
      </c>
      <c r="AC44" s="265">
        <f>SUM(R44*0.85)</f>
        <v>14.025</v>
      </c>
      <c r="AD44" s="347" t="s">
        <v>229</v>
      </c>
      <c r="AE44" s="141">
        <f>SUM(R44*0.75)</f>
        <v>12.375</v>
      </c>
      <c r="AF44" s="266">
        <f>SUM(R44*0.8)</f>
        <v>13.200000000000001</v>
      </c>
      <c r="AG44" s="293" t="s">
        <v>230</v>
      </c>
    </row>
    <row r="45" spans="1:33" ht="18" customHeight="1">
      <c r="A45" s="195" t="s">
        <v>268</v>
      </c>
      <c r="B45" s="196" t="s">
        <v>290</v>
      </c>
      <c r="C45" s="212"/>
      <c r="D45" s="386"/>
      <c r="E45" s="267"/>
      <c r="F45" s="104"/>
      <c r="G45" s="268"/>
      <c r="H45" s="268"/>
      <c r="I45" s="104"/>
      <c r="J45" s="104"/>
      <c r="K45" s="268"/>
      <c r="L45" s="268"/>
      <c r="M45" s="104"/>
      <c r="N45" s="104"/>
      <c r="O45" s="268"/>
      <c r="P45" s="268"/>
      <c r="Q45" s="66"/>
      <c r="R45" s="194">
        <v>17.5</v>
      </c>
      <c r="S45" s="325"/>
      <c r="T45" s="338">
        <f>SUM(R45*1.05)</f>
        <v>18.375</v>
      </c>
      <c r="U45" s="339" t="s">
        <v>119</v>
      </c>
      <c r="V45" s="331">
        <f>SUM(R45*0.9)</f>
        <v>15.75</v>
      </c>
      <c r="W45" s="263">
        <f>SUM(R45*0.95)</f>
        <v>16.625</v>
      </c>
      <c r="X45" s="359" t="s">
        <v>247</v>
      </c>
      <c r="Y45" s="140">
        <f>SUM(R45*0.85)</f>
        <v>14.875</v>
      </c>
      <c r="Z45" s="264">
        <f>SUM(R45*0.9)</f>
        <v>15.75</v>
      </c>
      <c r="AA45" s="375" t="s">
        <v>248</v>
      </c>
      <c r="AB45" s="367">
        <f>SUM(R45*0.8)</f>
        <v>14</v>
      </c>
      <c r="AC45" s="265">
        <f>SUM(R45*0.85)</f>
        <v>14.875</v>
      </c>
      <c r="AD45" s="347" t="s">
        <v>249</v>
      </c>
      <c r="AE45" s="141">
        <f>SUM(R45*0.75)</f>
        <v>13.125</v>
      </c>
      <c r="AF45" s="266">
        <f>SUM(R45*0.8)</f>
        <v>14</v>
      </c>
      <c r="AG45" s="293" t="s">
        <v>250</v>
      </c>
    </row>
    <row r="46" spans="1:33" ht="18" customHeight="1">
      <c r="A46" s="199" t="s">
        <v>26</v>
      </c>
      <c r="B46" s="200" t="s">
        <v>82</v>
      </c>
      <c r="C46" s="208">
        <v>29506</v>
      </c>
      <c r="D46" s="385"/>
      <c r="E46" s="256"/>
      <c r="F46" s="257"/>
      <c r="G46" s="258" t="s">
        <v>78</v>
      </c>
      <c r="H46" s="255">
        <v>15.2</v>
      </c>
      <c r="I46" s="259" t="s">
        <v>83</v>
      </c>
      <c r="J46" s="259">
        <v>16</v>
      </c>
      <c r="K46" s="260"/>
      <c r="L46" s="260"/>
      <c r="M46" s="59"/>
      <c r="N46" s="59"/>
      <c r="O46" s="261"/>
      <c r="P46" s="262"/>
      <c r="Q46" s="63"/>
      <c r="R46" s="194">
        <v>16</v>
      </c>
      <c r="S46" s="324"/>
      <c r="T46" s="338">
        <f>SUM(R46*1.05)</f>
        <v>16.8</v>
      </c>
      <c r="U46" s="339" t="s">
        <v>101</v>
      </c>
      <c r="V46" s="331">
        <f>SUM(R46*0.9)</f>
        <v>14.4</v>
      </c>
      <c r="W46" s="263">
        <f>SUM(R46*0.95)</f>
        <v>15.2</v>
      </c>
      <c r="X46" s="359" t="s">
        <v>215</v>
      </c>
      <c r="Y46" s="140">
        <f>SUM(R46*0.85)</f>
        <v>13.6</v>
      </c>
      <c r="Z46" s="264">
        <f>SUM(R46*0.9)</f>
        <v>14.4</v>
      </c>
      <c r="AA46" s="375" t="s">
        <v>216</v>
      </c>
      <c r="AB46" s="367">
        <f>SUM(R46*0.8)</f>
        <v>12.8</v>
      </c>
      <c r="AC46" s="265">
        <f>SUM(R46*0.85)</f>
        <v>13.6</v>
      </c>
      <c r="AD46" s="347" t="s">
        <v>217</v>
      </c>
      <c r="AE46" s="141">
        <f>SUM(R46*0.75)</f>
        <v>12</v>
      </c>
      <c r="AF46" s="266">
        <f>SUM(R46*0.8)</f>
        <v>12.8</v>
      </c>
      <c r="AG46" s="293" t="s">
        <v>218</v>
      </c>
    </row>
    <row r="47" spans="1:33" ht="18" customHeight="1">
      <c r="A47" s="203" t="s">
        <v>188</v>
      </c>
      <c r="B47" s="200" t="s">
        <v>166</v>
      </c>
      <c r="C47" s="208"/>
      <c r="D47" s="389"/>
      <c r="E47" s="104"/>
      <c r="F47" s="104"/>
      <c r="G47" s="268"/>
      <c r="H47" s="268"/>
      <c r="I47" s="104"/>
      <c r="J47" s="104"/>
      <c r="K47" s="268"/>
      <c r="L47" s="268"/>
      <c r="M47" s="104"/>
      <c r="N47" s="104"/>
      <c r="O47" s="261" t="s">
        <v>189</v>
      </c>
      <c r="P47" s="284">
        <v>13.5</v>
      </c>
      <c r="Q47" s="66"/>
      <c r="R47" s="194">
        <v>13.5</v>
      </c>
      <c r="S47" s="325"/>
      <c r="T47" s="338">
        <f>SUM(R47*1.05)</f>
        <v>14.175</v>
      </c>
      <c r="U47" s="339" t="s">
        <v>94</v>
      </c>
      <c r="V47" s="331">
        <f>SUM(R47*0.9)</f>
        <v>12.15</v>
      </c>
      <c r="W47" s="263">
        <f>SUM(R47*0.95)</f>
        <v>12.825</v>
      </c>
      <c r="X47" s="359" t="s">
        <v>219</v>
      </c>
      <c r="Y47" s="140">
        <f>SUM(R47*0.85)</f>
        <v>11.475</v>
      </c>
      <c r="Z47" s="264">
        <f>SUM(R47*0.9)</f>
        <v>12.15</v>
      </c>
      <c r="AA47" s="375" t="s">
        <v>220</v>
      </c>
      <c r="AB47" s="367">
        <f>SUM(R47*0.8)</f>
        <v>10.8</v>
      </c>
      <c r="AC47" s="265">
        <f>SUM(R47*0.85)</f>
        <v>11.475</v>
      </c>
      <c r="AD47" s="347" t="s">
        <v>221</v>
      </c>
      <c r="AE47" s="141">
        <f>SUM(R47*0.75)</f>
        <v>10.125</v>
      </c>
      <c r="AF47" s="266">
        <f>SUM(R47*0.8)</f>
        <v>10.8</v>
      </c>
      <c r="AG47" s="293" t="s">
        <v>222</v>
      </c>
    </row>
    <row r="48" spans="1:33" ht="18" customHeight="1">
      <c r="A48" s="195" t="s">
        <v>269</v>
      </c>
      <c r="B48" s="196" t="s">
        <v>279</v>
      </c>
      <c r="C48" s="209">
        <v>35544</v>
      </c>
      <c r="D48" s="386"/>
      <c r="E48" s="267"/>
      <c r="F48" s="104"/>
      <c r="G48" s="268"/>
      <c r="H48" s="268"/>
      <c r="I48" s="104"/>
      <c r="J48" s="104"/>
      <c r="K48" s="268"/>
      <c r="L48" s="268"/>
      <c r="M48" s="104"/>
      <c r="N48" s="104"/>
      <c r="O48" s="268"/>
      <c r="P48" s="268"/>
      <c r="Q48" s="66"/>
      <c r="R48" s="194">
        <v>18</v>
      </c>
      <c r="S48" s="325"/>
      <c r="T48" s="338">
        <f>SUM(R48*1.05)</f>
        <v>18.900000000000002</v>
      </c>
      <c r="U48" s="339" t="s">
        <v>96</v>
      </c>
      <c r="V48" s="331">
        <f>SUM(R48*0.9)</f>
        <v>16.2</v>
      </c>
      <c r="W48" s="263">
        <f>SUM(R48*0.95)</f>
        <v>17.099999999999998</v>
      </c>
      <c r="X48" s="359" t="s">
        <v>223</v>
      </c>
      <c r="Y48" s="140">
        <f>SUM(R48*0.85)</f>
        <v>15.299999999999999</v>
      </c>
      <c r="Z48" s="264">
        <f>SUM(R48*0.9)</f>
        <v>16.2</v>
      </c>
      <c r="AA48" s="379" t="s">
        <v>224</v>
      </c>
      <c r="AB48" s="367">
        <f>SUM(R48*0.8)</f>
        <v>14.4</v>
      </c>
      <c r="AC48" s="265">
        <f>SUM(R48*0.85)</f>
        <v>15.299999999999999</v>
      </c>
      <c r="AD48" s="347" t="s">
        <v>225</v>
      </c>
      <c r="AE48" s="141">
        <f>SUM(R48*0.75)</f>
        <v>13.5</v>
      </c>
      <c r="AF48" s="266">
        <f>SUM(R48*0.8)</f>
        <v>14.4</v>
      </c>
      <c r="AG48" s="293" t="s">
        <v>226</v>
      </c>
    </row>
    <row r="49" spans="1:33" ht="18" customHeight="1">
      <c r="A49" s="199" t="s">
        <v>160</v>
      </c>
      <c r="B49" s="200" t="s">
        <v>161</v>
      </c>
      <c r="C49" s="208">
        <v>34106</v>
      </c>
      <c r="D49" s="385"/>
      <c r="E49" s="256"/>
      <c r="F49" s="257"/>
      <c r="G49" s="258"/>
      <c r="H49" s="255"/>
      <c r="I49" s="259"/>
      <c r="J49" s="259"/>
      <c r="K49" s="260"/>
      <c r="L49" s="260"/>
      <c r="M49" s="59"/>
      <c r="N49" s="59"/>
      <c r="O49" s="261" t="s">
        <v>162</v>
      </c>
      <c r="P49" s="262">
        <v>17.5</v>
      </c>
      <c r="Q49" s="63"/>
      <c r="R49" s="194">
        <v>17.5</v>
      </c>
      <c r="S49" s="324"/>
      <c r="T49" s="338">
        <f>SUM(R49*1.05)</f>
        <v>18.375</v>
      </c>
      <c r="U49" s="339" t="s">
        <v>119</v>
      </c>
      <c r="V49" s="331">
        <f>SUM(R49*0.9)</f>
        <v>15.75</v>
      </c>
      <c r="W49" s="263">
        <f>SUM(R49*0.95)</f>
        <v>16.625</v>
      </c>
      <c r="X49" s="359" t="s">
        <v>247</v>
      </c>
      <c r="Y49" s="140">
        <f>SUM(R49*0.85)</f>
        <v>14.875</v>
      </c>
      <c r="Z49" s="264">
        <f>SUM(R49*0.9)</f>
        <v>15.75</v>
      </c>
      <c r="AA49" s="375" t="s">
        <v>248</v>
      </c>
      <c r="AB49" s="367">
        <f>SUM(R49*0.8)</f>
        <v>14</v>
      </c>
      <c r="AC49" s="265">
        <f>SUM(R49*0.85)</f>
        <v>14.875</v>
      </c>
      <c r="AD49" s="347" t="s">
        <v>249</v>
      </c>
      <c r="AE49" s="141">
        <f>SUM(R49*0.75)</f>
        <v>13.125</v>
      </c>
      <c r="AF49" s="266">
        <f>SUM(R49*0.8)</f>
        <v>14</v>
      </c>
      <c r="AG49" s="293" t="s">
        <v>250</v>
      </c>
    </row>
    <row r="50" spans="1:33" ht="18" customHeight="1">
      <c r="A50" s="195" t="s">
        <v>270</v>
      </c>
      <c r="B50" s="196" t="s">
        <v>9</v>
      </c>
      <c r="C50" s="209">
        <v>22670</v>
      </c>
      <c r="D50" s="386"/>
      <c r="E50" s="267"/>
      <c r="F50" s="104"/>
      <c r="G50" s="268"/>
      <c r="H50" s="268"/>
      <c r="I50" s="104"/>
      <c r="J50" s="104"/>
      <c r="K50" s="268"/>
      <c r="L50" s="268"/>
      <c r="M50" s="104"/>
      <c r="N50" s="104"/>
      <c r="O50" s="268"/>
      <c r="P50" s="268"/>
      <c r="Q50" s="66"/>
      <c r="R50" s="194">
        <v>14.5</v>
      </c>
      <c r="S50" s="325"/>
      <c r="T50" s="338">
        <f>SUM(R50*1.05)</f>
        <v>15.225000000000001</v>
      </c>
      <c r="U50" s="339" t="s">
        <v>100</v>
      </c>
      <c r="V50" s="331">
        <f>SUM(R50*0.9)</f>
        <v>13.05</v>
      </c>
      <c r="W50" s="263">
        <f>SUM(R50*0.95)</f>
        <v>13.774999999999999</v>
      </c>
      <c r="X50" s="359" t="s">
        <v>255</v>
      </c>
      <c r="Y50" s="140">
        <f>SUM(R50*0.85)</f>
        <v>12.325</v>
      </c>
      <c r="Z50" s="264">
        <f>SUM(R50*0.9)</f>
        <v>13.05</v>
      </c>
      <c r="AA50" s="375" t="s">
        <v>256</v>
      </c>
      <c r="AB50" s="367">
        <f>SUM(R50*0.8)</f>
        <v>11.600000000000001</v>
      </c>
      <c r="AC50" s="265">
        <f>SUM(R50*0.85)</f>
        <v>12.325</v>
      </c>
      <c r="AD50" s="347" t="s">
        <v>257</v>
      </c>
      <c r="AE50" s="141">
        <f>SUM(R50*0.75)</f>
        <v>10.875</v>
      </c>
      <c r="AF50" s="266">
        <f>SUM(R50*0.8)</f>
        <v>11.600000000000001</v>
      </c>
      <c r="AG50" s="293" t="s">
        <v>258</v>
      </c>
    </row>
    <row r="51" spans="1:33" ht="18" customHeight="1">
      <c r="A51" s="204" t="s">
        <v>180</v>
      </c>
      <c r="B51" s="202" t="s">
        <v>171</v>
      </c>
      <c r="C51" s="211"/>
      <c r="D51" s="124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14" t="s">
        <v>197</v>
      </c>
      <c r="P51" s="137">
        <v>13</v>
      </c>
      <c r="Q51" s="66"/>
      <c r="R51" s="194">
        <v>13</v>
      </c>
      <c r="S51" s="325"/>
      <c r="T51" s="27">
        <f>SUM(R51*1.05)</f>
        <v>13.65</v>
      </c>
      <c r="U51" s="254" t="s">
        <v>155</v>
      </c>
      <c r="V51" s="330">
        <f>SUM(R51*0.9)</f>
        <v>11.700000000000001</v>
      </c>
      <c r="W51" s="36">
        <f>SUM(R51*0.95)</f>
        <v>12.35</v>
      </c>
      <c r="X51" s="362" t="s">
        <v>211</v>
      </c>
      <c r="Y51" s="27">
        <f>SUM(R51*0.85)</f>
        <v>11.049999999999999</v>
      </c>
      <c r="Z51" s="36">
        <f>SUM(R51*0.9)</f>
        <v>11.700000000000001</v>
      </c>
      <c r="AA51" s="378" t="s">
        <v>212</v>
      </c>
      <c r="AB51" s="330">
        <f>SUM(R51*0.8)</f>
        <v>10.4</v>
      </c>
      <c r="AC51" s="36">
        <f>SUM(R51*0.85)</f>
        <v>11.049999999999999</v>
      </c>
      <c r="AD51" s="350" t="s">
        <v>213</v>
      </c>
      <c r="AE51" s="27">
        <f>SUM(R51*0.75)</f>
        <v>9.75</v>
      </c>
      <c r="AF51" s="36">
        <f>SUM(R51*0.8)</f>
        <v>10.4</v>
      </c>
      <c r="AG51" s="297" t="s">
        <v>214</v>
      </c>
    </row>
    <row r="52" spans="1:33" ht="18" customHeight="1">
      <c r="A52" s="197" t="s">
        <v>271</v>
      </c>
      <c r="B52" s="198" t="s">
        <v>291</v>
      </c>
      <c r="C52" s="210"/>
      <c r="D52" s="386"/>
      <c r="E52" s="267"/>
      <c r="F52" s="104"/>
      <c r="G52" s="268"/>
      <c r="H52" s="268"/>
      <c r="I52" s="104"/>
      <c r="J52" s="104"/>
      <c r="K52" s="268"/>
      <c r="L52" s="268"/>
      <c r="M52" s="104"/>
      <c r="N52" s="104"/>
      <c r="O52" s="268"/>
      <c r="P52" s="268"/>
      <c r="Q52" s="66"/>
      <c r="R52" s="194">
        <v>12</v>
      </c>
      <c r="S52" s="325"/>
      <c r="T52" s="27">
        <f>SUM(R52*1.05)</f>
        <v>12.600000000000001</v>
      </c>
      <c r="U52" s="254" t="s">
        <v>293</v>
      </c>
      <c r="V52" s="330">
        <f>SUM(R52*0.9)</f>
        <v>10.8</v>
      </c>
      <c r="W52" s="36">
        <f>SUM(R52*0.95)</f>
        <v>11.399999999999999</v>
      </c>
      <c r="X52" s="361" t="s">
        <v>310</v>
      </c>
      <c r="Y52" s="27">
        <f>SUM(R52*0.85)</f>
        <v>10.2</v>
      </c>
      <c r="Z52" s="36">
        <f>SUM(R52*0.9)</f>
        <v>10.8</v>
      </c>
      <c r="AA52" s="380" t="s">
        <v>303</v>
      </c>
      <c r="AB52" s="330">
        <f>SUM(R52*0.8)</f>
        <v>9.600000000000001</v>
      </c>
      <c r="AC52" s="36">
        <f>SUM(R52*0.85)</f>
        <v>10.2</v>
      </c>
      <c r="AD52" s="349" t="s">
        <v>304</v>
      </c>
      <c r="AE52" s="27">
        <f>SUM(R52*0.75)</f>
        <v>9</v>
      </c>
      <c r="AF52" s="36">
        <f>SUM(R52*0.8)</f>
        <v>9.600000000000001</v>
      </c>
      <c r="AG52" s="296" t="s">
        <v>305</v>
      </c>
    </row>
    <row r="53" spans="1:33" ht="18" customHeight="1">
      <c r="A53" s="199" t="s">
        <v>134</v>
      </c>
      <c r="B53" s="200" t="s">
        <v>135</v>
      </c>
      <c r="C53" s="208">
        <v>32602</v>
      </c>
      <c r="D53" s="385"/>
      <c r="E53" s="256"/>
      <c r="F53" s="257"/>
      <c r="G53" s="258"/>
      <c r="H53" s="255"/>
      <c r="I53" s="259"/>
      <c r="J53" s="259"/>
      <c r="K53" s="260"/>
      <c r="L53" s="260"/>
      <c r="M53" s="59" t="s">
        <v>136</v>
      </c>
      <c r="N53" s="59">
        <v>15.5</v>
      </c>
      <c r="O53" s="261"/>
      <c r="P53" s="262"/>
      <c r="Q53" s="63"/>
      <c r="R53" s="194">
        <v>15.5</v>
      </c>
      <c r="S53" s="324"/>
      <c r="T53" s="338">
        <f>SUM(R53*1.05)</f>
        <v>16.275000000000002</v>
      </c>
      <c r="U53" s="339" t="s">
        <v>98</v>
      </c>
      <c r="V53" s="331">
        <f>SUM(R53*0.9)</f>
        <v>13.950000000000001</v>
      </c>
      <c r="W53" s="263">
        <f>SUM(R53*0.95)</f>
        <v>14.725</v>
      </c>
      <c r="X53" s="359" t="s">
        <v>207</v>
      </c>
      <c r="Y53" s="140">
        <f>SUM(R53*0.85)</f>
        <v>13.174999999999999</v>
      </c>
      <c r="Z53" s="264">
        <f>SUM(R53*0.9)</f>
        <v>13.950000000000001</v>
      </c>
      <c r="AA53" s="375" t="s">
        <v>208</v>
      </c>
      <c r="AB53" s="367">
        <f>SUM(R53*0.8)</f>
        <v>12.4</v>
      </c>
      <c r="AC53" s="265">
        <f>SUM(R53*0.85)</f>
        <v>13.174999999999999</v>
      </c>
      <c r="AD53" s="347" t="s">
        <v>209</v>
      </c>
      <c r="AE53" s="141">
        <f>SUM(R53*0.75)</f>
        <v>11.625</v>
      </c>
      <c r="AF53" s="266">
        <f>SUM(R53*0.8)</f>
        <v>12.4</v>
      </c>
      <c r="AG53" s="293" t="s">
        <v>210</v>
      </c>
    </row>
    <row r="54" spans="1:33" ht="18" customHeight="1">
      <c r="A54" s="199" t="s">
        <v>28</v>
      </c>
      <c r="B54" s="200" t="s">
        <v>29</v>
      </c>
      <c r="C54" s="208">
        <v>24253</v>
      </c>
      <c r="D54" s="385">
        <v>16.3</v>
      </c>
      <c r="E54" s="256"/>
      <c r="F54" s="257"/>
      <c r="G54" s="258"/>
      <c r="H54" s="255"/>
      <c r="I54" s="259"/>
      <c r="J54" s="259"/>
      <c r="K54" s="260"/>
      <c r="L54" s="260"/>
      <c r="M54" s="59"/>
      <c r="N54" s="59"/>
      <c r="O54" s="261"/>
      <c r="P54" s="262"/>
      <c r="Q54" s="63"/>
      <c r="R54" s="194">
        <v>16</v>
      </c>
      <c r="S54" s="324"/>
      <c r="T54" s="338">
        <f>SUM(R54*1.05)</f>
        <v>16.8</v>
      </c>
      <c r="U54" s="339" t="s">
        <v>93</v>
      </c>
      <c r="V54" s="331">
        <f>SUM(R54*0.9)</f>
        <v>14.4</v>
      </c>
      <c r="W54" s="263">
        <f>SUM(R54*0.95)</f>
        <v>15.2</v>
      </c>
      <c r="X54" s="359" t="s">
        <v>215</v>
      </c>
      <c r="Y54" s="140">
        <f>SUM(R54*0.85)</f>
        <v>13.6</v>
      </c>
      <c r="Z54" s="264">
        <f>SUM(R54*0.9)</f>
        <v>14.4</v>
      </c>
      <c r="AA54" s="375" t="s">
        <v>216</v>
      </c>
      <c r="AB54" s="367">
        <f>SUM(R54*0.8)</f>
        <v>12.8</v>
      </c>
      <c r="AC54" s="265">
        <f>SUM(R54*0.85)</f>
        <v>13.6</v>
      </c>
      <c r="AD54" s="347" t="s">
        <v>217</v>
      </c>
      <c r="AE54" s="141">
        <f>SUM(R54*0.75)</f>
        <v>12</v>
      </c>
      <c r="AF54" s="266">
        <f>SUM(R54*0.8)</f>
        <v>12.8</v>
      </c>
      <c r="AG54" s="293" t="s">
        <v>218</v>
      </c>
    </row>
    <row r="55" spans="1:33" ht="18" customHeight="1">
      <c r="A55" s="197" t="s">
        <v>272</v>
      </c>
      <c r="B55" s="198" t="s">
        <v>286</v>
      </c>
      <c r="C55" s="214">
        <v>25659</v>
      </c>
      <c r="D55" s="386"/>
      <c r="E55" s="267"/>
      <c r="F55" s="104"/>
      <c r="G55" s="268"/>
      <c r="H55" s="268"/>
      <c r="I55" s="104"/>
      <c r="J55" s="104"/>
      <c r="K55" s="268"/>
      <c r="L55" s="268"/>
      <c r="M55" s="104"/>
      <c r="N55" s="104"/>
      <c r="O55" s="268"/>
      <c r="P55" s="268"/>
      <c r="Q55" s="66"/>
      <c r="R55" s="194">
        <v>14</v>
      </c>
      <c r="S55" s="325"/>
      <c r="T55" s="27">
        <f>SUM(R55*1.05)</f>
        <v>14.700000000000001</v>
      </c>
      <c r="U55" s="254" t="s">
        <v>102</v>
      </c>
      <c r="V55" s="330">
        <f>SUM(R55*0.9)</f>
        <v>12.6</v>
      </c>
      <c r="W55" s="36">
        <f>SUM(R55*0.95)</f>
        <v>13.299999999999999</v>
      </c>
      <c r="X55" s="362" t="s">
        <v>243</v>
      </c>
      <c r="Y55" s="27">
        <f>SUM(R55*0.85)</f>
        <v>11.9</v>
      </c>
      <c r="Z55" s="36">
        <f>SUM(R55*0.9)</f>
        <v>12.6</v>
      </c>
      <c r="AA55" s="378" t="s">
        <v>244</v>
      </c>
      <c r="AB55" s="330">
        <f>SUM(R55*0.8)</f>
        <v>11.200000000000001</v>
      </c>
      <c r="AC55" s="36">
        <f>SUM(R55*0.85)</f>
        <v>11.9</v>
      </c>
      <c r="AD55" s="350" t="s">
        <v>245</v>
      </c>
      <c r="AE55" s="27">
        <f>SUM(R55*0.75)</f>
        <v>10.5</v>
      </c>
      <c r="AF55" s="36">
        <f>SUM(R55*0.8)</f>
        <v>11.200000000000001</v>
      </c>
      <c r="AG55" s="297" t="s">
        <v>246</v>
      </c>
    </row>
    <row r="56" spans="1:33" ht="18" customHeight="1">
      <c r="A56" s="199" t="s">
        <v>137</v>
      </c>
      <c r="B56" s="200" t="s">
        <v>39</v>
      </c>
      <c r="C56" s="208">
        <v>30848</v>
      </c>
      <c r="D56" s="385"/>
      <c r="E56" s="256"/>
      <c r="F56" s="257"/>
      <c r="G56" s="258"/>
      <c r="H56" s="255"/>
      <c r="I56" s="259"/>
      <c r="J56" s="259"/>
      <c r="K56" s="260"/>
      <c r="L56" s="260"/>
      <c r="M56" s="59" t="s">
        <v>138</v>
      </c>
      <c r="N56" s="59">
        <v>14</v>
      </c>
      <c r="O56" s="261"/>
      <c r="P56" s="262"/>
      <c r="Q56" s="63"/>
      <c r="R56" s="194">
        <v>14.5</v>
      </c>
      <c r="S56" s="324"/>
      <c r="T56" s="338">
        <f>SUM(R56*1.05)</f>
        <v>15.225000000000001</v>
      </c>
      <c r="U56" s="339" t="s">
        <v>100</v>
      </c>
      <c r="V56" s="331">
        <f>SUM(R56*0.9)</f>
        <v>13.05</v>
      </c>
      <c r="W56" s="263">
        <f>SUM(R56*0.95)</f>
        <v>13.774999999999999</v>
      </c>
      <c r="X56" s="359" t="s">
        <v>255</v>
      </c>
      <c r="Y56" s="140">
        <f>SUM(R56*0.85)</f>
        <v>12.325</v>
      </c>
      <c r="Z56" s="264">
        <f>SUM(R56*0.9)</f>
        <v>13.05</v>
      </c>
      <c r="AA56" s="375" t="s">
        <v>256</v>
      </c>
      <c r="AB56" s="367">
        <f>SUM(R56*0.8)</f>
        <v>11.600000000000001</v>
      </c>
      <c r="AC56" s="265">
        <f>SUM(R56*0.85)</f>
        <v>12.325</v>
      </c>
      <c r="AD56" s="347" t="s">
        <v>257</v>
      </c>
      <c r="AE56" s="141">
        <f>SUM(R56*0.75)</f>
        <v>10.875</v>
      </c>
      <c r="AF56" s="266">
        <f>SUM(R56*0.8)</f>
        <v>11.600000000000001</v>
      </c>
      <c r="AG56" s="293" t="s">
        <v>258</v>
      </c>
    </row>
    <row r="57" spans="1:33" ht="18" customHeight="1">
      <c r="A57" s="197" t="s">
        <v>273</v>
      </c>
      <c r="B57" s="198" t="s">
        <v>285</v>
      </c>
      <c r="C57" s="210"/>
      <c r="D57" s="387"/>
      <c r="E57" s="283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66"/>
      <c r="R57" s="194">
        <v>11.5</v>
      </c>
      <c r="S57" s="325"/>
      <c r="T57" s="27">
        <f>SUM(R57*1.05)</f>
        <v>12.075000000000001</v>
      </c>
      <c r="U57" s="254" t="s">
        <v>309</v>
      </c>
      <c r="V57" s="330">
        <f>SUM(R57*0.9)</f>
        <v>10.35</v>
      </c>
      <c r="W57" s="36">
        <f>SUM(R57*0.95)</f>
        <v>10.924999999999999</v>
      </c>
      <c r="X57" s="361" t="s">
        <v>311</v>
      </c>
      <c r="Y57" s="27">
        <f>SUM(R57*0.85)</f>
        <v>9.775</v>
      </c>
      <c r="Z57" s="36">
        <f>SUM(R57*0.9)</f>
        <v>10.35</v>
      </c>
      <c r="AA57" s="377" t="s">
        <v>306</v>
      </c>
      <c r="AB57" s="330">
        <f>SUM(R57*0.8)</f>
        <v>9.200000000000001</v>
      </c>
      <c r="AC57" s="36">
        <f>SUM(R57*0.85)</f>
        <v>9.775</v>
      </c>
      <c r="AD57" s="349" t="s">
        <v>307</v>
      </c>
      <c r="AE57" s="27">
        <f>SUM(R57*0.75)</f>
        <v>8.625</v>
      </c>
      <c r="AF57" s="36">
        <f>SUM(R57*0.8)</f>
        <v>9.200000000000001</v>
      </c>
      <c r="AG57" s="296" t="s">
        <v>308</v>
      </c>
    </row>
    <row r="58" spans="1:33" ht="18" customHeight="1">
      <c r="A58" s="204" t="s">
        <v>181</v>
      </c>
      <c r="B58" s="202" t="s">
        <v>170</v>
      </c>
      <c r="C58" s="211"/>
      <c r="D58" s="124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14" t="s">
        <v>196</v>
      </c>
      <c r="P58" s="137">
        <v>14.5</v>
      </c>
      <c r="Q58" s="66"/>
      <c r="R58" s="194">
        <v>15.5</v>
      </c>
      <c r="S58" s="325"/>
      <c r="T58" s="341">
        <f>SUM(R58*1.05)</f>
        <v>16.275000000000002</v>
      </c>
      <c r="U58" s="254" t="s">
        <v>98</v>
      </c>
      <c r="V58" s="330">
        <f>SUM(R58*0.9)</f>
        <v>13.950000000000001</v>
      </c>
      <c r="W58" s="36">
        <f>SUM(R58*0.95)</f>
        <v>14.725</v>
      </c>
      <c r="X58" s="362" t="s">
        <v>207</v>
      </c>
      <c r="Y58" s="27">
        <f>SUM(R58*0.85)</f>
        <v>13.174999999999999</v>
      </c>
      <c r="Z58" s="36">
        <f>SUM(R58*0.9)</f>
        <v>13.950000000000001</v>
      </c>
      <c r="AA58" s="378" t="s">
        <v>208</v>
      </c>
      <c r="AB58" s="330">
        <f>SUM(R58*0.8)</f>
        <v>12.4</v>
      </c>
      <c r="AC58" s="36">
        <f>SUM(R58*0.85)</f>
        <v>13.174999999999999</v>
      </c>
      <c r="AD58" s="350" t="s">
        <v>209</v>
      </c>
      <c r="AE58" s="27">
        <f>SUM(R58*0.75)</f>
        <v>11.625</v>
      </c>
      <c r="AF58" s="36">
        <f>SUM(R58*0.8)</f>
        <v>12.4</v>
      </c>
      <c r="AG58" s="297" t="s">
        <v>210</v>
      </c>
    </row>
    <row r="59" spans="1:33" ht="18" customHeight="1">
      <c r="A59" s="195" t="s">
        <v>274</v>
      </c>
      <c r="B59" s="196" t="s">
        <v>292</v>
      </c>
      <c r="C59" s="212"/>
      <c r="D59" s="386"/>
      <c r="E59" s="267"/>
      <c r="F59" s="104"/>
      <c r="G59" s="268"/>
      <c r="H59" s="268"/>
      <c r="I59" s="104"/>
      <c r="J59" s="104"/>
      <c r="K59" s="268"/>
      <c r="L59" s="268"/>
      <c r="M59" s="104"/>
      <c r="N59" s="104"/>
      <c r="O59" s="268"/>
      <c r="P59" s="268"/>
      <c r="Q59" s="66"/>
      <c r="R59" s="194">
        <v>17</v>
      </c>
      <c r="S59" s="325"/>
      <c r="T59" s="338">
        <f>SUM(R59*1.05)</f>
        <v>17.85</v>
      </c>
      <c r="U59" s="339" t="s">
        <v>96</v>
      </c>
      <c r="V59" s="331">
        <f>SUM(R59*0.9)</f>
        <v>15.3</v>
      </c>
      <c r="W59" s="263">
        <f>SUM(R59*0.95)</f>
        <v>16.15</v>
      </c>
      <c r="X59" s="359" t="s">
        <v>235</v>
      </c>
      <c r="Y59" s="140">
        <f>SUM(R59*0.85)</f>
        <v>14.45</v>
      </c>
      <c r="Z59" s="264">
        <f>SUM(R59*0.9)</f>
        <v>15.3</v>
      </c>
      <c r="AA59" s="375" t="s">
        <v>236</v>
      </c>
      <c r="AB59" s="367">
        <f>SUM(R59*0.8)</f>
        <v>13.600000000000001</v>
      </c>
      <c r="AC59" s="265">
        <f>SUM(R59*0.85)</f>
        <v>14.45</v>
      </c>
      <c r="AD59" s="347" t="s">
        <v>237</v>
      </c>
      <c r="AE59" s="141">
        <f>SUM(R59*0.75)</f>
        <v>12.75</v>
      </c>
      <c r="AF59" s="266">
        <f>SUM(R59*0.8)</f>
        <v>13.600000000000001</v>
      </c>
      <c r="AG59" s="293" t="s">
        <v>238</v>
      </c>
    </row>
    <row r="60" spans="1:33" ht="18" customHeight="1">
      <c r="A60" s="199" t="s">
        <v>30</v>
      </c>
      <c r="B60" s="200" t="s">
        <v>31</v>
      </c>
      <c r="C60" s="208">
        <v>23578</v>
      </c>
      <c r="D60" s="385">
        <v>15.5</v>
      </c>
      <c r="E60" s="256"/>
      <c r="F60" s="257"/>
      <c r="G60" s="258"/>
      <c r="H60" s="255"/>
      <c r="I60" s="259" t="s">
        <v>81</v>
      </c>
      <c r="J60" s="259">
        <v>14</v>
      </c>
      <c r="K60" s="260"/>
      <c r="L60" s="260"/>
      <c r="M60" s="59" t="s">
        <v>129</v>
      </c>
      <c r="N60" s="59">
        <v>14.5</v>
      </c>
      <c r="O60" s="261"/>
      <c r="P60" s="262"/>
      <c r="Q60" s="63"/>
      <c r="R60" s="194">
        <v>14.5</v>
      </c>
      <c r="S60" s="324"/>
      <c r="T60" s="338">
        <f>SUM(R60*1.05)</f>
        <v>15.225000000000001</v>
      </c>
      <c r="U60" s="339" t="s">
        <v>100</v>
      </c>
      <c r="V60" s="331">
        <f>SUM(R60*0.9)</f>
        <v>13.05</v>
      </c>
      <c r="W60" s="263">
        <f>SUM(R60*0.95)</f>
        <v>13.774999999999999</v>
      </c>
      <c r="X60" s="359" t="s">
        <v>255</v>
      </c>
      <c r="Y60" s="140">
        <f>SUM(R60*0.85)</f>
        <v>12.325</v>
      </c>
      <c r="Z60" s="264">
        <f>SUM(R60*0.9)</f>
        <v>13.05</v>
      </c>
      <c r="AA60" s="375" t="s">
        <v>256</v>
      </c>
      <c r="AB60" s="367">
        <f>SUM(R60*0.8)</f>
        <v>11.600000000000001</v>
      </c>
      <c r="AC60" s="265">
        <f>SUM(R60*0.85)</f>
        <v>12.325</v>
      </c>
      <c r="AD60" s="347" t="s">
        <v>257</v>
      </c>
      <c r="AE60" s="141">
        <f>SUM(R60*0.75)</f>
        <v>10.875</v>
      </c>
      <c r="AF60" s="266">
        <f>SUM(R60*0.8)</f>
        <v>11.600000000000001</v>
      </c>
      <c r="AG60" s="293" t="s">
        <v>258</v>
      </c>
    </row>
    <row r="61" spans="1:33" ht="18" customHeight="1">
      <c r="A61" s="199" t="s">
        <v>320</v>
      </c>
      <c r="B61" s="200" t="s">
        <v>157</v>
      </c>
      <c r="C61" s="208">
        <v>33980</v>
      </c>
      <c r="D61" s="249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63"/>
      <c r="R61" s="194">
        <v>16</v>
      </c>
      <c r="S61" s="324"/>
      <c r="T61" s="338">
        <f>SUM(R61*1.05)</f>
        <v>16.8</v>
      </c>
      <c r="U61" s="339" t="s">
        <v>101</v>
      </c>
      <c r="V61" s="331">
        <f>SUM(R61*0.9)</f>
        <v>14.4</v>
      </c>
      <c r="W61" s="263">
        <f>SUM(R61*0.95)</f>
        <v>15.2</v>
      </c>
      <c r="X61" s="359" t="s">
        <v>215</v>
      </c>
      <c r="Y61" s="140">
        <f>SUM(R61*0.85)</f>
        <v>13.6</v>
      </c>
      <c r="Z61" s="264">
        <f>SUM(R61*0.9)</f>
        <v>14.4</v>
      </c>
      <c r="AA61" s="375" t="s">
        <v>216</v>
      </c>
      <c r="AB61" s="367">
        <f>SUM(R61*0.8)</f>
        <v>12.8</v>
      </c>
      <c r="AC61" s="265">
        <f>SUM(R61*0.85)</f>
        <v>13.6</v>
      </c>
      <c r="AD61" s="347" t="s">
        <v>217</v>
      </c>
      <c r="AE61" s="141">
        <f>SUM(R61*0.75)</f>
        <v>12</v>
      </c>
      <c r="AF61" s="266">
        <f>SUM(R61*0.8)</f>
        <v>12.8</v>
      </c>
      <c r="AG61" s="293" t="s">
        <v>218</v>
      </c>
    </row>
    <row r="62" spans="1:33" ht="18" customHeight="1">
      <c r="A62" s="197" t="s">
        <v>275</v>
      </c>
      <c r="B62" s="198" t="s">
        <v>289</v>
      </c>
      <c r="C62" s="210"/>
      <c r="D62" s="387"/>
      <c r="E62" s="283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66"/>
      <c r="R62" s="194">
        <v>14</v>
      </c>
      <c r="S62" s="325"/>
      <c r="T62" s="27">
        <f>SUM(R62*1.05)</f>
        <v>14.700000000000001</v>
      </c>
      <c r="U62" s="254" t="s">
        <v>102</v>
      </c>
      <c r="V62" s="330">
        <f>SUM(R62*0.9)</f>
        <v>12.6</v>
      </c>
      <c r="W62" s="36">
        <f>SUM(R62*0.95)</f>
        <v>13.299999999999999</v>
      </c>
      <c r="X62" s="362" t="s">
        <v>243</v>
      </c>
      <c r="Y62" s="27">
        <f>SUM(R62*0.85)</f>
        <v>11.9</v>
      </c>
      <c r="Z62" s="36">
        <f>SUM(R62*0.9)</f>
        <v>12.6</v>
      </c>
      <c r="AA62" s="378" t="s">
        <v>244</v>
      </c>
      <c r="AB62" s="330">
        <f>SUM(R62*0.8)</f>
        <v>11.200000000000001</v>
      </c>
      <c r="AC62" s="36">
        <f>SUM(R62*0.85)</f>
        <v>11.9</v>
      </c>
      <c r="AD62" s="350" t="s">
        <v>245</v>
      </c>
      <c r="AE62" s="27">
        <f>SUM(R62*0.75)</f>
        <v>10.5</v>
      </c>
      <c r="AF62" s="36">
        <f>SUM(R62*0.8)</f>
        <v>11.200000000000001</v>
      </c>
      <c r="AG62" s="297" t="s">
        <v>246</v>
      </c>
    </row>
    <row r="63" spans="1:33" ht="18" customHeight="1">
      <c r="A63" s="199" t="s">
        <v>32</v>
      </c>
      <c r="B63" s="200" t="s">
        <v>27</v>
      </c>
      <c r="C63" s="208">
        <v>29662</v>
      </c>
      <c r="D63" s="385"/>
      <c r="E63" s="256" t="s">
        <v>53</v>
      </c>
      <c r="F63" s="257">
        <v>14</v>
      </c>
      <c r="G63" s="258"/>
      <c r="H63" s="255"/>
      <c r="I63" s="259"/>
      <c r="J63" s="259"/>
      <c r="K63" s="260"/>
      <c r="L63" s="260"/>
      <c r="M63" s="59"/>
      <c r="N63" s="59"/>
      <c r="O63" s="261"/>
      <c r="P63" s="262"/>
      <c r="Q63" s="63"/>
      <c r="R63" s="194">
        <v>14</v>
      </c>
      <c r="S63" s="324"/>
      <c r="T63" s="338">
        <f>SUM(R63*1.05)</f>
        <v>14.700000000000001</v>
      </c>
      <c r="U63" s="339" t="s">
        <v>102</v>
      </c>
      <c r="V63" s="331">
        <f>SUM(R63*0.9)</f>
        <v>12.6</v>
      </c>
      <c r="W63" s="263">
        <f>SUM(R63*0.95)</f>
        <v>13.299999999999999</v>
      </c>
      <c r="X63" s="359" t="s">
        <v>243</v>
      </c>
      <c r="Y63" s="140">
        <f>SUM(R63*0.85)</f>
        <v>11.9</v>
      </c>
      <c r="Z63" s="264">
        <f>SUM(R63*0.9)</f>
        <v>12.6</v>
      </c>
      <c r="AA63" s="375" t="s">
        <v>244</v>
      </c>
      <c r="AB63" s="367">
        <f>SUM(R63*0.8)</f>
        <v>11.200000000000001</v>
      </c>
      <c r="AC63" s="265">
        <f>SUM(R63*0.85)</f>
        <v>11.9</v>
      </c>
      <c r="AD63" s="347" t="s">
        <v>245</v>
      </c>
      <c r="AE63" s="141">
        <f>SUM(R63*0.75)</f>
        <v>10.5</v>
      </c>
      <c r="AF63" s="266">
        <f>SUM(R63*0.8)</f>
        <v>11.200000000000001</v>
      </c>
      <c r="AG63" s="293" t="s">
        <v>246</v>
      </c>
    </row>
    <row r="64" spans="1:33" ht="18" customHeight="1">
      <c r="A64" s="199" t="s">
        <v>314</v>
      </c>
      <c r="B64" s="200" t="s">
        <v>19</v>
      </c>
      <c r="C64" s="208">
        <v>28907</v>
      </c>
      <c r="D64" s="249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66"/>
      <c r="R64" s="194">
        <v>18.5</v>
      </c>
      <c r="S64" s="325"/>
      <c r="T64" s="338">
        <f>SUM(R64*1.05)</f>
        <v>19.425</v>
      </c>
      <c r="U64" s="339" t="s">
        <v>294</v>
      </c>
      <c r="V64" s="331">
        <f>SUM(R64*0.9)</f>
        <v>16.650000000000002</v>
      </c>
      <c r="W64" s="263">
        <f>SUM(R64*0.95)</f>
        <v>17.575</v>
      </c>
      <c r="X64" s="360" t="s">
        <v>312</v>
      </c>
      <c r="Y64" s="140">
        <f>SUM(R64*0.85)</f>
        <v>15.725</v>
      </c>
      <c r="Z64" s="264">
        <f>SUM(R64*0.9)</f>
        <v>16.650000000000002</v>
      </c>
      <c r="AA64" s="376" t="s">
        <v>297</v>
      </c>
      <c r="AB64" s="367">
        <f>SUM(R64*0.8)</f>
        <v>14.8</v>
      </c>
      <c r="AC64" s="265">
        <f>SUM(R64*0.85)</f>
        <v>15.725</v>
      </c>
      <c r="AD64" s="348" t="s">
        <v>298</v>
      </c>
      <c r="AE64" s="141">
        <f>SUM(R64*0.75)</f>
        <v>13.875</v>
      </c>
      <c r="AF64" s="266">
        <f>SUM(R64*0.8)</f>
        <v>14.8</v>
      </c>
      <c r="AG64" s="295" t="s">
        <v>299</v>
      </c>
    </row>
    <row r="65" spans="1:33" ht="18" customHeight="1">
      <c r="A65" s="199" t="s">
        <v>84</v>
      </c>
      <c r="B65" s="200" t="s">
        <v>85</v>
      </c>
      <c r="C65" s="208">
        <v>30834</v>
      </c>
      <c r="D65" s="385"/>
      <c r="E65" s="256"/>
      <c r="F65" s="257"/>
      <c r="G65" s="258"/>
      <c r="H65" s="255"/>
      <c r="I65" s="259" t="s">
        <v>86</v>
      </c>
      <c r="J65" s="259">
        <v>17</v>
      </c>
      <c r="K65" s="260"/>
      <c r="L65" s="260"/>
      <c r="M65" s="59"/>
      <c r="N65" s="59"/>
      <c r="O65" s="261"/>
      <c r="P65" s="262"/>
      <c r="Q65" s="63"/>
      <c r="R65" s="194">
        <v>17</v>
      </c>
      <c r="S65" s="324"/>
      <c r="T65" s="338">
        <f>SUM(R65*1.05)</f>
        <v>17.85</v>
      </c>
      <c r="U65" s="339" t="s">
        <v>103</v>
      </c>
      <c r="V65" s="331">
        <f>SUM(R65*0.9)</f>
        <v>15.3</v>
      </c>
      <c r="W65" s="263">
        <f>SUM(R65*0.95)</f>
        <v>16.15</v>
      </c>
      <c r="X65" s="359" t="s">
        <v>235</v>
      </c>
      <c r="Y65" s="140">
        <f>SUM(R65*0.85)</f>
        <v>14.45</v>
      </c>
      <c r="Z65" s="264">
        <f>SUM(R65*0.9)</f>
        <v>15.3</v>
      </c>
      <c r="AA65" s="375" t="s">
        <v>236</v>
      </c>
      <c r="AB65" s="367">
        <f>SUM(R65*0.8)</f>
        <v>13.600000000000001</v>
      </c>
      <c r="AC65" s="265">
        <f>SUM(R65*0.85)</f>
        <v>14.45</v>
      </c>
      <c r="AD65" s="347" t="s">
        <v>237</v>
      </c>
      <c r="AE65" s="141">
        <f>SUM(R65*0.75)</f>
        <v>12.75</v>
      </c>
      <c r="AF65" s="266">
        <f>SUM(R65*0.8)</f>
        <v>13.600000000000001</v>
      </c>
      <c r="AG65" s="293" t="s">
        <v>238</v>
      </c>
    </row>
    <row r="66" spans="1:33" ht="18" customHeight="1">
      <c r="A66" s="201" t="s">
        <v>329</v>
      </c>
      <c r="B66" s="202" t="s">
        <v>330</v>
      </c>
      <c r="C66" s="211">
        <v>29762</v>
      </c>
      <c r="D66" s="124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66"/>
      <c r="R66" s="194">
        <v>13.5</v>
      </c>
      <c r="S66" s="325"/>
      <c r="T66" s="27">
        <f>SUM(R66*1.05)</f>
        <v>14.175</v>
      </c>
      <c r="U66" s="254" t="s">
        <v>94</v>
      </c>
      <c r="V66" s="330">
        <f>SUM(R66*0.9)</f>
        <v>12.15</v>
      </c>
      <c r="W66" s="36">
        <f>SUM(R66*0.95)</f>
        <v>12.825</v>
      </c>
      <c r="X66" s="362" t="s">
        <v>219</v>
      </c>
      <c r="Y66" s="27">
        <f>SUM(R66*0.85)</f>
        <v>11.475</v>
      </c>
      <c r="Z66" s="36">
        <f>SUM(R66*0.9)</f>
        <v>12.15</v>
      </c>
      <c r="AA66" s="378" t="s">
        <v>220</v>
      </c>
      <c r="AB66" s="330">
        <f>SUM(R66*0.8)</f>
        <v>10.8</v>
      </c>
      <c r="AC66" s="36">
        <f>SUM(R66*0.85)</f>
        <v>11.475</v>
      </c>
      <c r="AD66" s="350" t="s">
        <v>221</v>
      </c>
      <c r="AE66" s="27">
        <f>SUM(R66*0.75)</f>
        <v>10.125</v>
      </c>
      <c r="AF66" s="36">
        <f>SUM(R66*0.8)</f>
        <v>10.8</v>
      </c>
      <c r="AG66" s="297" t="s">
        <v>222</v>
      </c>
    </row>
    <row r="67" spans="1:33" ht="18" customHeight="1">
      <c r="A67" s="199" t="s">
        <v>33</v>
      </c>
      <c r="B67" s="200" t="s">
        <v>34</v>
      </c>
      <c r="C67" s="208">
        <v>26833</v>
      </c>
      <c r="D67" s="385">
        <v>17</v>
      </c>
      <c r="E67" s="256"/>
      <c r="F67" s="257"/>
      <c r="G67" s="258"/>
      <c r="H67" s="255"/>
      <c r="I67" s="259"/>
      <c r="J67" s="259"/>
      <c r="K67" s="260"/>
      <c r="L67" s="260"/>
      <c r="M67" s="59"/>
      <c r="N67" s="59"/>
      <c r="O67" s="261"/>
      <c r="P67" s="262"/>
      <c r="Q67" s="63"/>
      <c r="R67" s="194">
        <v>17</v>
      </c>
      <c r="S67" s="324"/>
      <c r="T67" s="338">
        <f>SUM(R67*1.05)</f>
        <v>17.85</v>
      </c>
      <c r="U67" s="339" t="s">
        <v>103</v>
      </c>
      <c r="V67" s="331">
        <f>SUM(R67*0.9)</f>
        <v>15.3</v>
      </c>
      <c r="W67" s="263">
        <f>SUM(R67*0.95)</f>
        <v>16.15</v>
      </c>
      <c r="X67" s="359" t="s">
        <v>235</v>
      </c>
      <c r="Y67" s="140">
        <f>SUM(R67*0.85)</f>
        <v>14.45</v>
      </c>
      <c r="Z67" s="264">
        <f>SUM(R67*0.9)</f>
        <v>15.3</v>
      </c>
      <c r="AA67" s="375" t="s">
        <v>236</v>
      </c>
      <c r="AB67" s="367">
        <f>SUM(R67*0.8)</f>
        <v>13.600000000000001</v>
      </c>
      <c r="AC67" s="265">
        <f>SUM(R67*0.85)</f>
        <v>14.45</v>
      </c>
      <c r="AD67" s="347" t="s">
        <v>237</v>
      </c>
      <c r="AE67" s="141">
        <f>SUM(R67*0.75)</f>
        <v>12.75</v>
      </c>
      <c r="AF67" s="266">
        <f>SUM(R67*0.8)</f>
        <v>13.600000000000001</v>
      </c>
      <c r="AG67" s="293" t="s">
        <v>238</v>
      </c>
    </row>
    <row r="68" spans="1:33" ht="18" customHeight="1">
      <c r="A68" s="203" t="s">
        <v>174</v>
      </c>
      <c r="B68" s="200" t="s">
        <v>173</v>
      </c>
      <c r="C68" s="208"/>
      <c r="D68" s="389"/>
      <c r="E68" s="104"/>
      <c r="F68" s="104"/>
      <c r="G68" s="268"/>
      <c r="H68" s="268"/>
      <c r="I68" s="104"/>
      <c r="J68" s="104"/>
      <c r="K68" s="268"/>
      <c r="L68" s="268"/>
      <c r="M68" s="104"/>
      <c r="N68" s="104"/>
      <c r="O68" s="261" t="s">
        <v>199</v>
      </c>
      <c r="P68" s="284">
        <v>14.5</v>
      </c>
      <c r="Q68" s="66"/>
      <c r="R68" s="194">
        <v>14.5</v>
      </c>
      <c r="S68" s="325"/>
      <c r="T68" s="338">
        <f>SUM(R68*1.05)</f>
        <v>15.225000000000001</v>
      </c>
      <c r="U68" s="339" t="s">
        <v>100</v>
      </c>
      <c r="V68" s="331">
        <f>SUM(R68*0.9)</f>
        <v>13.05</v>
      </c>
      <c r="W68" s="263">
        <f>SUM(R68*0.95)</f>
        <v>13.774999999999999</v>
      </c>
      <c r="X68" s="359" t="s">
        <v>255</v>
      </c>
      <c r="Y68" s="140">
        <f>SUM(R68*0.85)</f>
        <v>12.325</v>
      </c>
      <c r="Z68" s="264">
        <f>SUM(R68*0.9)</f>
        <v>13.05</v>
      </c>
      <c r="AA68" s="375" t="s">
        <v>256</v>
      </c>
      <c r="AB68" s="367">
        <f>SUM(R68*0.8)</f>
        <v>11.600000000000001</v>
      </c>
      <c r="AC68" s="265">
        <f>SUM(R68*0.85)</f>
        <v>12.325</v>
      </c>
      <c r="AD68" s="347" t="s">
        <v>257</v>
      </c>
      <c r="AE68" s="141">
        <f>SUM(R68*0.75)</f>
        <v>10.875</v>
      </c>
      <c r="AF68" s="266">
        <f>SUM(R68*0.8)</f>
        <v>11.600000000000001</v>
      </c>
      <c r="AG68" s="293" t="s">
        <v>258</v>
      </c>
    </row>
    <row r="69" spans="1:33" ht="18" customHeight="1">
      <c r="A69" s="199" t="s">
        <v>315</v>
      </c>
      <c r="B69" s="200" t="s">
        <v>316</v>
      </c>
      <c r="C69" s="208">
        <v>33143</v>
      </c>
      <c r="D69" s="249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63"/>
      <c r="R69" s="194">
        <v>18</v>
      </c>
      <c r="S69" s="324"/>
      <c r="T69" s="338">
        <f>SUM(R69*1.05)</f>
        <v>18.900000000000002</v>
      </c>
      <c r="U69" s="339" t="s">
        <v>96</v>
      </c>
      <c r="V69" s="331">
        <f>SUM(R69*0.9)</f>
        <v>16.2</v>
      </c>
      <c r="W69" s="263">
        <f>SUM(R69*0.95)</f>
        <v>17.099999999999998</v>
      </c>
      <c r="X69" s="359" t="s">
        <v>223</v>
      </c>
      <c r="Y69" s="140">
        <f>SUM(R69*0.85)</f>
        <v>15.299999999999999</v>
      </c>
      <c r="Z69" s="264">
        <f>SUM(R69*0.9)</f>
        <v>16.2</v>
      </c>
      <c r="AA69" s="379" t="s">
        <v>224</v>
      </c>
      <c r="AB69" s="367">
        <f>SUM(R69*0.8)</f>
        <v>14.4</v>
      </c>
      <c r="AC69" s="265">
        <f>SUM(R69*0.85)</f>
        <v>15.299999999999999</v>
      </c>
      <c r="AD69" s="347" t="s">
        <v>225</v>
      </c>
      <c r="AE69" s="141">
        <f>SUM(R69*0.75)</f>
        <v>13.5</v>
      </c>
      <c r="AF69" s="266">
        <f>SUM(R69*0.8)</f>
        <v>14.4</v>
      </c>
      <c r="AG69" s="293" t="s">
        <v>226</v>
      </c>
    </row>
    <row r="70" spans="1:33" ht="18" customHeight="1">
      <c r="A70" s="199" t="s">
        <v>35</v>
      </c>
      <c r="B70" s="200" t="s">
        <v>36</v>
      </c>
      <c r="C70" s="208">
        <v>26011</v>
      </c>
      <c r="D70" s="385">
        <v>16.8</v>
      </c>
      <c r="E70" s="256"/>
      <c r="F70" s="257"/>
      <c r="G70" s="258"/>
      <c r="H70" s="255"/>
      <c r="I70" s="259"/>
      <c r="J70" s="259"/>
      <c r="K70" s="260"/>
      <c r="L70" s="260"/>
      <c r="M70" s="59"/>
      <c r="N70" s="59"/>
      <c r="O70" s="261"/>
      <c r="P70" s="262"/>
      <c r="Q70" s="63"/>
      <c r="R70" s="194">
        <v>17</v>
      </c>
      <c r="S70" s="324"/>
      <c r="T70" s="338">
        <f>SUM(R70*1.05)</f>
        <v>17.85</v>
      </c>
      <c r="U70" s="339" t="s">
        <v>61</v>
      </c>
      <c r="V70" s="331">
        <f>SUM(R70*0.9)</f>
        <v>15.3</v>
      </c>
      <c r="W70" s="263">
        <f>SUM(R70*0.95)</f>
        <v>16.15</v>
      </c>
      <c r="X70" s="359" t="s">
        <v>235</v>
      </c>
      <c r="Y70" s="140">
        <f>SUM(R70*0.85)</f>
        <v>14.45</v>
      </c>
      <c r="Z70" s="264">
        <f>SUM(R70*0.9)</f>
        <v>15.3</v>
      </c>
      <c r="AA70" s="375" t="s">
        <v>236</v>
      </c>
      <c r="AB70" s="367">
        <f>SUM(R70*0.8)</f>
        <v>13.600000000000001</v>
      </c>
      <c r="AC70" s="265">
        <f>SUM(R70*0.85)</f>
        <v>14.45</v>
      </c>
      <c r="AD70" s="347" t="s">
        <v>237</v>
      </c>
      <c r="AE70" s="141">
        <f>SUM(R70*0.75)</f>
        <v>12.75</v>
      </c>
      <c r="AF70" s="266">
        <f>SUM(R70*0.8)</f>
        <v>13.600000000000001</v>
      </c>
      <c r="AG70" s="293" t="s">
        <v>238</v>
      </c>
    </row>
    <row r="71" spans="1:33" ht="18" customHeight="1">
      <c r="A71" s="195" t="s">
        <v>276</v>
      </c>
      <c r="B71" s="196" t="s">
        <v>287</v>
      </c>
      <c r="C71" s="209">
        <v>33883</v>
      </c>
      <c r="D71" s="386"/>
      <c r="E71" s="267"/>
      <c r="F71" s="104"/>
      <c r="G71" s="268"/>
      <c r="H71" s="268"/>
      <c r="I71" s="104"/>
      <c r="J71" s="104"/>
      <c r="K71" s="268"/>
      <c r="L71" s="268"/>
      <c r="M71" s="104"/>
      <c r="N71" s="104"/>
      <c r="O71" s="268"/>
      <c r="P71" s="268"/>
      <c r="Q71" s="66"/>
      <c r="R71" s="194">
        <v>15.5</v>
      </c>
      <c r="S71" s="325"/>
      <c r="T71" s="338">
        <f>SUM(R71*1.05)</f>
        <v>16.275000000000002</v>
      </c>
      <c r="U71" s="339" t="s">
        <v>98</v>
      </c>
      <c r="V71" s="331">
        <f>SUM(R71*0.9)</f>
        <v>13.950000000000001</v>
      </c>
      <c r="W71" s="263">
        <f>SUM(R71*0.95)</f>
        <v>14.725</v>
      </c>
      <c r="X71" s="359" t="s">
        <v>207</v>
      </c>
      <c r="Y71" s="140">
        <f>SUM(R71*0.85)</f>
        <v>13.174999999999999</v>
      </c>
      <c r="Z71" s="264">
        <f>SUM(R71*0.9)</f>
        <v>13.950000000000001</v>
      </c>
      <c r="AA71" s="375" t="s">
        <v>208</v>
      </c>
      <c r="AB71" s="367">
        <f>SUM(R71*0.8)</f>
        <v>12.4</v>
      </c>
      <c r="AC71" s="265">
        <f>SUM(R71*0.85)</f>
        <v>13.174999999999999</v>
      </c>
      <c r="AD71" s="347" t="s">
        <v>209</v>
      </c>
      <c r="AE71" s="141">
        <f>SUM(R71*0.75)</f>
        <v>11.625</v>
      </c>
      <c r="AF71" s="266">
        <f>SUM(R71*0.8)</f>
        <v>12.4</v>
      </c>
      <c r="AG71" s="293" t="s">
        <v>210</v>
      </c>
    </row>
    <row r="72" spans="1:33" ht="18" customHeight="1">
      <c r="A72" s="199" t="s">
        <v>37</v>
      </c>
      <c r="B72" s="200" t="s">
        <v>38</v>
      </c>
      <c r="C72" s="208">
        <v>27794</v>
      </c>
      <c r="D72" s="385"/>
      <c r="E72" s="256" t="s">
        <v>54</v>
      </c>
      <c r="F72" s="257">
        <v>17.3</v>
      </c>
      <c r="G72" s="258"/>
      <c r="H72" s="255"/>
      <c r="I72" s="259"/>
      <c r="J72" s="259"/>
      <c r="K72" s="260"/>
      <c r="L72" s="260"/>
      <c r="M72" s="59" t="s">
        <v>130</v>
      </c>
      <c r="N72" s="59">
        <v>18</v>
      </c>
      <c r="O72" s="261"/>
      <c r="P72" s="262"/>
      <c r="Q72" s="63"/>
      <c r="R72" s="194">
        <v>18</v>
      </c>
      <c r="S72" s="324"/>
      <c r="T72" s="338">
        <f>SUM(R72*1.05)</f>
        <v>18.900000000000002</v>
      </c>
      <c r="U72" s="339" t="s">
        <v>96</v>
      </c>
      <c r="V72" s="331">
        <f>SUM(R72*0.9)</f>
        <v>16.2</v>
      </c>
      <c r="W72" s="263">
        <f>SUM(R72*0.95)</f>
        <v>17.099999999999998</v>
      </c>
      <c r="X72" s="359" t="s">
        <v>223</v>
      </c>
      <c r="Y72" s="140">
        <f>SUM(R72*0.85)</f>
        <v>15.299999999999999</v>
      </c>
      <c r="Z72" s="264">
        <f>SUM(R72*0.9)</f>
        <v>16.2</v>
      </c>
      <c r="AA72" s="379" t="s">
        <v>224</v>
      </c>
      <c r="AB72" s="367">
        <f>SUM(R72*0.8)</f>
        <v>14.4</v>
      </c>
      <c r="AC72" s="265">
        <f>SUM(R72*0.85)</f>
        <v>15.299999999999999</v>
      </c>
      <c r="AD72" s="347" t="s">
        <v>225</v>
      </c>
      <c r="AE72" s="141">
        <f>SUM(R72*0.75)</f>
        <v>13.5</v>
      </c>
      <c r="AF72" s="266">
        <f>SUM(R72*0.8)</f>
        <v>14.4</v>
      </c>
      <c r="AG72" s="293" t="s">
        <v>226</v>
      </c>
    </row>
    <row r="73" spans="1:33" ht="18" customHeight="1">
      <c r="A73" s="203" t="s">
        <v>183</v>
      </c>
      <c r="B73" s="200" t="s">
        <v>168</v>
      </c>
      <c r="C73" s="208"/>
      <c r="D73" s="389"/>
      <c r="E73" s="104"/>
      <c r="F73" s="104"/>
      <c r="G73" s="268"/>
      <c r="H73" s="268"/>
      <c r="I73" s="104"/>
      <c r="J73" s="104"/>
      <c r="K73" s="268"/>
      <c r="L73" s="268"/>
      <c r="M73" s="104"/>
      <c r="N73" s="104"/>
      <c r="O73" s="261" t="s">
        <v>195</v>
      </c>
      <c r="P73" s="284">
        <v>15</v>
      </c>
      <c r="Q73" s="66"/>
      <c r="R73" s="194">
        <v>15</v>
      </c>
      <c r="S73" s="325"/>
      <c r="T73" s="338">
        <f>SUM(R73*1.05)</f>
        <v>15.75</v>
      </c>
      <c r="U73" s="339" t="s">
        <v>100</v>
      </c>
      <c r="V73" s="331">
        <f>SUM(R73*0.9)</f>
        <v>13.5</v>
      </c>
      <c r="W73" s="263">
        <f>SUM(R73*0.95)</f>
        <v>14.25</v>
      </c>
      <c r="X73" s="359" t="s">
        <v>239</v>
      </c>
      <c r="Y73" s="140">
        <f>SUM(R73*0.85)</f>
        <v>12.75</v>
      </c>
      <c r="Z73" s="264">
        <f>SUM(R73*0.9)</f>
        <v>13.5</v>
      </c>
      <c r="AA73" s="375" t="s">
        <v>240</v>
      </c>
      <c r="AB73" s="367">
        <f>SUM(R73*0.8)</f>
        <v>12</v>
      </c>
      <c r="AC73" s="265">
        <f>SUM(R73*0.85)</f>
        <v>12.75</v>
      </c>
      <c r="AD73" s="347" t="s">
        <v>241</v>
      </c>
      <c r="AE73" s="141">
        <f>SUM(R73*0.75)</f>
        <v>11.25</v>
      </c>
      <c r="AF73" s="266">
        <f>SUM(R73*0.8)</f>
        <v>12</v>
      </c>
      <c r="AG73" s="293" t="s">
        <v>242</v>
      </c>
    </row>
    <row r="74" spans="1:33" ht="18" customHeight="1">
      <c r="A74" s="199" t="s">
        <v>40</v>
      </c>
      <c r="B74" s="200" t="s">
        <v>41</v>
      </c>
      <c r="C74" s="208">
        <v>29407</v>
      </c>
      <c r="D74" s="385"/>
      <c r="E74" s="256" t="s">
        <v>55</v>
      </c>
      <c r="F74" s="257">
        <v>17.1</v>
      </c>
      <c r="G74" s="258"/>
      <c r="H74" s="255"/>
      <c r="I74" s="259"/>
      <c r="J74" s="259"/>
      <c r="K74" s="260"/>
      <c r="L74" s="260"/>
      <c r="M74" s="59"/>
      <c r="N74" s="59"/>
      <c r="O74" s="261"/>
      <c r="P74" s="262"/>
      <c r="Q74" s="63"/>
      <c r="R74" s="194">
        <v>17</v>
      </c>
      <c r="S74" s="324"/>
      <c r="T74" s="338">
        <f>SUM(R74*1.05)</f>
        <v>17.85</v>
      </c>
      <c r="U74" s="339" t="s">
        <v>96</v>
      </c>
      <c r="V74" s="331">
        <f>SUM(R74*0.9)</f>
        <v>15.3</v>
      </c>
      <c r="W74" s="263">
        <f>SUM(R74*0.95)</f>
        <v>16.15</v>
      </c>
      <c r="X74" s="359" t="s">
        <v>235</v>
      </c>
      <c r="Y74" s="140">
        <f>SUM(R74*0.85)</f>
        <v>14.45</v>
      </c>
      <c r="Z74" s="264">
        <f>SUM(R74*0.9)</f>
        <v>15.3</v>
      </c>
      <c r="AA74" s="375" t="s">
        <v>236</v>
      </c>
      <c r="AB74" s="367">
        <f>SUM(R74*0.8)</f>
        <v>13.600000000000001</v>
      </c>
      <c r="AC74" s="265">
        <f>SUM(R74*0.85)</f>
        <v>14.45</v>
      </c>
      <c r="AD74" s="347" t="s">
        <v>237</v>
      </c>
      <c r="AE74" s="141">
        <f>SUM(R74*0.75)</f>
        <v>12.75</v>
      </c>
      <c r="AF74" s="266">
        <f>SUM(R74*0.8)</f>
        <v>13.600000000000001</v>
      </c>
      <c r="AG74" s="293" t="s">
        <v>238</v>
      </c>
    </row>
    <row r="75" spans="1:33" ht="18" customHeight="1">
      <c r="A75" s="195" t="s">
        <v>277</v>
      </c>
      <c r="B75" s="196" t="s">
        <v>288</v>
      </c>
      <c r="C75" s="209">
        <v>30717</v>
      </c>
      <c r="D75" s="386"/>
      <c r="E75" s="267"/>
      <c r="F75" s="104"/>
      <c r="G75" s="268"/>
      <c r="H75" s="268"/>
      <c r="I75" s="104"/>
      <c r="J75" s="104"/>
      <c r="K75" s="268"/>
      <c r="L75" s="268"/>
      <c r="M75" s="104"/>
      <c r="N75" s="104"/>
      <c r="O75" s="268"/>
      <c r="P75" s="268"/>
      <c r="Q75" s="66"/>
      <c r="R75" s="194">
        <v>16.5</v>
      </c>
      <c r="S75" s="325"/>
      <c r="T75" s="338">
        <f>SUM(R75*1.05)</f>
        <v>17.325</v>
      </c>
      <c r="U75" s="339" t="s">
        <v>99</v>
      </c>
      <c r="V75" s="331">
        <f>SUM(R75*0.9)</f>
        <v>14.85</v>
      </c>
      <c r="W75" s="263">
        <f>SUM(R75*0.95)</f>
        <v>15.674999999999999</v>
      </c>
      <c r="X75" s="359" t="s">
        <v>227</v>
      </c>
      <c r="Y75" s="140">
        <f>SUM(R75*0.85)</f>
        <v>14.025</v>
      </c>
      <c r="Z75" s="264">
        <f>SUM(R75*0.9)</f>
        <v>14.85</v>
      </c>
      <c r="AA75" s="375" t="s">
        <v>228</v>
      </c>
      <c r="AB75" s="367">
        <f>SUM(R75*0.8)</f>
        <v>13.200000000000001</v>
      </c>
      <c r="AC75" s="265">
        <f>SUM(R75*0.85)</f>
        <v>14.025</v>
      </c>
      <c r="AD75" s="347" t="s">
        <v>229</v>
      </c>
      <c r="AE75" s="141">
        <f>SUM(R75*0.75)</f>
        <v>12.375</v>
      </c>
      <c r="AF75" s="266">
        <f>SUM(R75*0.8)</f>
        <v>13.200000000000001</v>
      </c>
      <c r="AG75" s="293" t="s">
        <v>230</v>
      </c>
    </row>
    <row r="76" spans="1:33" ht="18" customHeight="1">
      <c r="A76" s="199" t="s">
        <v>326</v>
      </c>
      <c r="B76" s="200" t="s">
        <v>327</v>
      </c>
      <c r="C76" s="208">
        <v>25225</v>
      </c>
      <c r="D76" s="249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63"/>
      <c r="R76" s="194">
        <v>14.5</v>
      </c>
      <c r="S76" s="324"/>
      <c r="T76" s="338">
        <f>SUM(R76*1.05)</f>
        <v>15.225000000000001</v>
      </c>
      <c r="U76" s="339" t="s">
        <v>100</v>
      </c>
      <c r="V76" s="331">
        <f>SUM(R76*0.9)</f>
        <v>13.05</v>
      </c>
      <c r="W76" s="263">
        <f>SUM(R76*0.95)</f>
        <v>13.774999999999999</v>
      </c>
      <c r="X76" s="359" t="s">
        <v>255</v>
      </c>
      <c r="Y76" s="140">
        <f>SUM(R76*0.85)</f>
        <v>12.325</v>
      </c>
      <c r="Z76" s="264">
        <f>SUM(R76*0.9)</f>
        <v>13.05</v>
      </c>
      <c r="AA76" s="375" t="s">
        <v>256</v>
      </c>
      <c r="AB76" s="367">
        <f>SUM(R76*0.8)</f>
        <v>11.600000000000001</v>
      </c>
      <c r="AC76" s="265">
        <f>SUM(R76*0.85)</f>
        <v>12.325</v>
      </c>
      <c r="AD76" s="347" t="s">
        <v>257</v>
      </c>
      <c r="AE76" s="141">
        <f>SUM(R76*0.75)</f>
        <v>10.875</v>
      </c>
      <c r="AF76" s="266">
        <f>SUM(R76*0.8)</f>
        <v>11.600000000000001</v>
      </c>
      <c r="AG76" s="293" t="s">
        <v>258</v>
      </c>
    </row>
    <row r="77" spans="1:33" ht="18" customHeight="1">
      <c r="A77" s="199" t="s">
        <v>42</v>
      </c>
      <c r="B77" s="200" t="s">
        <v>13</v>
      </c>
      <c r="C77" s="208">
        <v>26680</v>
      </c>
      <c r="D77" s="385"/>
      <c r="E77" s="256" t="s">
        <v>56</v>
      </c>
      <c r="F77" s="257">
        <v>17.4</v>
      </c>
      <c r="G77" s="258" t="s">
        <v>71</v>
      </c>
      <c r="H77" s="255">
        <v>16.8</v>
      </c>
      <c r="I77" s="259" t="s">
        <v>52</v>
      </c>
      <c r="J77" s="259">
        <v>16.5</v>
      </c>
      <c r="K77" s="260"/>
      <c r="L77" s="260"/>
      <c r="M77" s="59"/>
      <c r="N77" s="59"/>
      <c r="O77" s="261"/>
      <c r="P77" s="262"/>
      <c r="Q77" s="63"/>
      <c r="R77" s="194">
        <v>16.5</v>
      </c>
      <c r="S77" s="324"/>
      <c r="T77" s="338">
        <f>SUM(R77*1.05)</f>
        <v>17.325</v>
      </c>
      <c r="U77" s="339" t="s">
        <v>99</v>
      </c>
      <c r="V77" s="331">
        <f>SUM(R77*0.9)</f>
        <v>14.85</v>
      </c>
      <c r="W77" s="263">
        <f>SUM(R77*0.95)</f>
        <v>15.674999999999999</v>
      </c>
      <c r="X77" s="359" t="s">
        <v>227</v>
      </c>
      <c r="Y77" s="140">
        <f>SUM(R77*0.85)</f>
        <v>14.025</v>
      </c>
      <c r="Z77" s="264">
        <f>SUM(R77*0.9)</f>
        <v>14.85</v>
      </c>
      <c r="AA77" s="375" t="s">
        <v>228</v>
      </c>
      <c r="AB77" s="367">
        <f>SUM(R77*0.8)</f>
        <v>13.200000000000001</v>
      </c>
      <c r="AC77" s="265">
        <f>SUM(R77*0.85)</f>
        <v>14.025</v>
      </c>
      <c r="AD77" s="347" t="s">
        <v>229</v>
      </c>
      <c r="AE77" s="141">
        <f>SUM(R77*0.75)</f>
        <v>12.375</v>
      </c>
      <c r="AF77" s="266">
        <f>SUM(R77*0.8)</f>
        <v>13.200000000000001</v>
      </c>
      <c r="AG77" s="293" t="s">
        <v>230</v>
      </c>
    </row>
    <row r="78" spans="1:33" ht="18" customHeight="1">
      <c r="A78" s="199" t="s">
        <v>43</v>
      </c>
      <c r="B78" s="200" t="s">
        <v>44</v>
      </c>
      <c r="C78" s="208">
        <v>23892</v>
      </c>
      <c r="D78" s="385">
        <v>15</v>
      </c>
      <c r="E78" s="256"/>
      <c r="F78" s="257"/>
      <c r="G78" s="258"/>
      <c r="H78" s="255"/>
      <c r="I78" s="259" t="s">
        <v>80</v>
      </c>
      <c r="J78" s="259">
        <v>14.5</v>
      </c>
      <c r="K78" s="260"/>
      <c r="L78" s="260"/>
      <c r="M78" s="59"/>
      <c r="N78" s="59"/>
      <c r="O78" s="261"/>
      <c r="P78" s="262"/>
      <c r="Q78" s="63"/>
      <c r="R78" s="194">
        <v>14.5</v>
      </c>
      <c r="S78" s="324"/>
      <c r="T78" s="338">
        <f>SUM(R78*1.05)</f>
        <v>15.225000000000001</v>
      </c>
      <c r="U78" s="339" t="s">
        <v>100</v>
      </c>
      <c r="V78" s="331">
        <f>SUM(R78*0.9)</f>
        <v>13.05</v>
      </c>
      <c r="W78" s="263">
        <f>SUM(R78*0.95)</f>
        <v>13.774999999999999</v>
      </c>
      <c r="X78" s="359" t="s">
        <v>255</v>
      </c>
      <c r="Y78" s="140">
        <f>SUM(R78*0.85)</f>
        <v>12.325</v>
      </c>
      <c r="Z78" s="264">
        <f>SUM(R78*0.9)</f>
        <v>13.05</v>
      </c>
      <c r="AA78" s="375" t="s">
        <v>256</v>
      </c>
      <c r="AB78" s="367">
        <f>SUM(R78*0.8)</f>
        <v>11.600000000000001</v>
      </c>
      <c r="AC78" s="265">
        <f>SUM(R78*0.85)</f>
        <v>12.325</v>
      </c>
      <c r="AD78" s="347" t="s">
        <v>257</v>
      </c>
      <c r="AE78" s="141">
        <f>SUM(R78*0.75)</f>
        <v>10.875</v>
      </c>
      <c r="AF78" s="266">
        <f>SUM(R78*0.8)</f>
        <v>11.600000000000001</v>
      </c>
      <c r="AG78" s="293" t="s">
        <v>258</v>
      </c>
    </row>
    <row r="79" spans="1:33" ht="18" customHeight="1">
      <c r="A79" s="201" t="s">
        <v>115</v>
      </c>
      <c r="B79" s="202" t="s">
        <v>116</v>
      </c>
      <c r="C79" s="211">
        <v>28357</v>
      </c>
      <c r="D79" s="388"/>
      <c r="E79" s="270"/>
      <c r="F79" s="271"/>
      <c r="G79" s="272"/>
      <c r="H79" s="269"/>
      <c r="I79" s="273"/>
      <c r="J79" s="273"/>
      <c r="K79" s="60" t="s">
        <v>117</v>
      </c>
      <c r="L79" s="60">
        <v>12.5</v>
      </c>
      <c r="M79" s="60" t="s">
        <v>131</v>
      </c>
      <c r="N79" s="60">
        <v>12.5</v>
      </c>
      <c r="O79" s="114"/>
      <c r="P79" s="136"/>
      <c r="Q79" s="63"/>
      <c r="R79" s="194">
        <v>12.5</v>
      </c>
      <c r="S79" s="324"/>
      <c r="T79" s="27">
        <f>SUM(R79*1.05)</f>
        <v>13.125</v>
      </c>
      <c r="U79" s="254" t="s">
        <v>92</v>
      </c>
      <c r="V79" s="330">
        <f>SUM(R79*0.9)</f>
        <v>11.25</v>
      </c>
      <c r="W79" s="36">
        <f>SUM(R79*0.95)</f>
        <v>11.875</v>
      </c>
      <c r="X79" s="358" t="s">
        <v>205</v>
      </c>
      <c r="Y79" s="27">
        <f>SUM(R79*0.85)</f>
        <v>10.625</v>
      </c>
      <c r="Z79" s="36">
        <f>SUM(R79*0.9)</f>
        <v>11.25</v>
      </c>
      <c r="AA79" s="374" t="s">
        <v>203</v>
      </c>
      <c r="AB79" s="330">
        <f>SUM(R79*0.8)</f>
        <v>10</v>
      </c>
      <c r="AC79" s="36">
        <f>SUM(R79*0.85)</f>
        <v>10.625</v>
      </c>
      <c r="AD79" s="346" t="s">
        <v>204</v>
      </c>
      <c r="AE79" s="27">
        <f>SUM(R79*0.75)</f>
        <v>9.375</v>
      </c>
      <c r="AF79" s="36">
        <f>SUM(R79*0.8)</f>
        <v>10</v>
      </c>
      <c r="AG79" s="294" t="s">
        <v>206</v>
      </c>
    </row>
    <row r="80" spans="1:33" ht="18" customHeight="1">
      <c r="A80" s="199" t="s">
        <v>156</v>
      </c>
      <c r="B80" s="200" t="s">
        <v>157</v>
      </c>
      <c r="C80" s="208">
        <v>36152</v>
      </c>
      <c r="D80" s="385"/>
      <c r="E80" s="256"/>
      <c r="F80" s="257"/>
      <c r="G80" s="258"/>
      <c r="H80" s="255"/>
      <c r="I80" s="259"/>
      <c r="J80" s="259"/>
      <c r="K80" s="260"/>
      <c r="L80" s="260"/>
      <c r="M80" s="59"/>
      <c r="N80" s="59"/>
      <c r="O80" s="261" t="s">
        <v>141</v>
      </c>
      <c r="P80" s="262">
        <v>16</v>
      </c>
      <c r="Q80" s="66"/>
      <c r="R80" s="194">
        <v>18.5</v>
      </c>
      <c r="S80" s="325"/>
      <c r="T80" s="338">
        <f>SUM(R80*1.05)</f>
        <v>19.425</v>
      </c>
      <c r="U80" s="339" t="s">
        <v>294</v>
      </c>
      <c r="V80" s="331">
        <f>SUM(R80*0.9)</f>
        <v>16.650000000000002</v>
      </c>
      <c r="W80" s="263">
        <f>SUM(R80*0.95)</f>
        <v>17.575</v>
      </c>
      <c r="X80" s="360" t="s">
        <v>312</v>
      </c>
      <c r="Y80" s="140">
        <f>SUM(R80*0.85)</f>
        <v>15.725</v>
      </c>
      <c r="Z80" s="264">
        <f>SUM(R80*0.9)</f>
        <v>16.650000000000002</v>
      </c>
      <c r="AA80" s="376" t="s">
        <v>297</v>
      </c>
      <c r="AB80" s="367">
        <f>SUM(R80*0.8)</f>
        <v>14.8</v>
      </c>
      <c r="AC80" s="265">
        <f>SUM(R80*0.85)</f>
        <v>15.725</v>
      </c>
      <c r="AD80" s="348" t="s">
        <v>298</v>
      </c>
      <c r="AE80" s="141">
        <f>SUM(R80*0.75)</f>
        <v>13.875</v>
      </c>
      <c r="AF80" s="266">
        <f>SUM(R80*0.8)</f>
        <v>14.8</v>
      </c>
      <c r="AG80" s="295" t="s">
        <v>299</v>
      </c>
    </row>
    <row r="81" spans="1:33" ht="18" customHeight="1">
      <c r="A81" s="199" t="s">
        <v>318</v>
      </c>
      <c r="B81" s="200" t="s">
        <v>319</v>
      </c>
      <c r="C81" s="208">
        <v>34097</v>
      </c>
      <c r="D81" s="249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66"/>
      <c r="R81" s="194">
        <v>16.5</v>
      </c>
      <c r="S81" s="325"/>
      <c r="T81" s="338">
        <f>SUM(R81*1.05)</f>
        <v>17.325</v>
      </c>
      <c r="U81" s="339" t="s">
        <v>99</v>
      </c>
      <c r="V81" s="331">
        <f>SUM(R81*0.9)</f>
        <v>14.85</v>
      </c>
      <c r="W81" s="263">
        <f>SUM(R81*0.95)</f>
        <v>15.674999999999999</v>
      </c>
      <c r="X81" s="359" t="s">
        <v>227</v>
      </c>
      <c r="Y81" s="140">
        <f>SUM(R81*0.85)</f>
        <v>14.025</v>
      </c>
      <c r="Z81" s="264">
        <f>SUM(R81*0.9)</f>
        <v>14.85</v>
      </c>
      <c r="AA81" s="375" t="s">
        <v>228</v>
      </c>
      <c r="AB81" s="367">
        <f>SUM(R81*0.8)</f>
        <v>13.200000000000001</v>
      </c>
      <c r="AC81" s="265">
        <f>SUM(R81*0.85)</f>
        <v>14.025</v>
      </c>
      <c r="AD81" s="347" t="s">
        <v>229</v>
      </c>
      <c r="AE81" s="141">
        <f>SUM(R81*0.75)</f>
        <v>12.375</v>
      </c>
      <c r="AF81" s="266">
        <f>SUM(R81*0.8)</f>
        <v>13.200000000000001</v>
      </c>
      <c r="AG81" s="293" t="s">
        <v>230</v>
      </c>
    </row>
    <row r="82" spans="1:33" ht="18" customHeight="1">
      <c r="A82" s="199" t="s">
        <v>45</v>
      </c>
      <c r="B82" s="200" t="s">
        <v>27</v>
      </c>
      <c r="C82" s="208">
        <v>23535</v>
      </c>
      <c r="D82" s="385">
        <v>15</v>
      </c>
      <c r="E82" s="256"/>
      <c r="F82" s="257"/>
      <c r="G82" s="258"/>
      <c r="H82" s="255"/>
      <c r="I82" s="259"/>
      <c r="J82" s="259"/>
      <c r="K82" s="260"/>
      <c r="L82" s="260"/>
      <c r="M82" s="59"/>
      <c r="N82" s="59"/>
      <c r="O82" s="261"/>
      <c r="P82" s="262"/>
      <c r="Q82" s="63"/>
      <c r="R82" s="194">
        <v>15</v>
      </c>
      <c r="S82" s="324"/>
      <c r="T82" s="338">
        <f>SUM(R82*1.05)</f>
        <v>15.75</v>
      </c>
      <c r="U82" s="339" t="s">
        <v>100</v>
      </c>
      <c r="V82" s="331">
        <f>SUM(R82*0.9)</f>
        <v>13.5</v>
      </c>
      <c r="W82" s="263">
        <f>SUM(R82*0.95)</f>
        <v>14.25</v>
      </c>
      <c r="X82" s="359" t="s">
        <v>239</v>
      </c>
      <c r="Y82" s="140">
        <f>SUM(R82*0.85)</f>
        <v>12.75</v>
      </c>
      <c r="Z82" s="264">
        <f>SUM(R82*0.9)</f>
        <v>13.5</v>
      </c>
      <c r="AA82" s="375" t="s">
        <v>240</v>
      </c>
      <c r="AB82" s="367">
        <f>SUM(R82*0.8)</f>
        <v>12</v>
      </c>
      <c r="AC82" s="265">
        <f>SUM(R82*0.85)</f>
        <v>12.75</v>
      </c>
      <c r="AD82" s="347" t="s">
        <v>241</v>
      </c>
      <c r="AE82" s="141">
        <f>SUM(R82*0.75)</f>
        <v>11.25</v>
      </c>
      <c r="AF82" s="266">
        <f>SUM(R82*0.8)</f>
        <v>12</v>
      </c>
      <c r="AG82" s="293" t="s">
        <v>242</v>
      </c>
    </row>
    <row r="83" spans="1:33" ht="18" customHeight="1">
      <c r="A83" s="199" t="s">
        <v>45</v>
      </c>
      <c r="B83" s="200" t="s">
        <v>142</v>
      </c>
      <c r="C83" s="208">
        <v>28907</v>
      </c>
      <c r="D83" s="385"/>
      <c r="E83" s="256"/>
      <c r="F83" s="257"/>
      <c r="G83" s="258"/>
      <c r="H83" s="255"/>
      <c r="I83" s="259"/>
      <c r="J83" s="259"/>
      <c r="K83" s="260"/>
      <c r="L83" s="260"/>
      <c r="M83" s="59" t="s">
        <v>143</v>
      </c>
      <c r="N83" s="59">
        <v>13.5</v>
      </c>
      <c r="O83" s="261" t="s">
        <v>165</v>
      </c>
      <c r="P83" s="262">
        <v>14</v>
      </c>
      <c r="Q83" s="63"/>
      <c r="R83" s="194">
        <v>14</v>
      </c>
      <c r="S83" s="324"/>
      <c r="T83" s="338">
        <f>SUM(R83*1.05)</f>
        <v>14.700000000000001</v>
      </c>
      <c r="U83" s="339" t="s">
        <v>102</v>
      </c>
      <c r="V83" s="331">
        <f>SUM(R83*0.9)</f>
        <v>12.6</v>
      </c>
      <c r="W83" s="263">
        <f>SUM(R83*0.95)</f>
        <v>13.299999999999999</v>
      </c>
      <c r="X83" s="359" t="s">
        <v>243</v>
      </c>
      <c r="Y83" s="140">
        <f>SUM(R83*0.85)</f>
        <v>11.9</v>
      </c>
      <c r="Z83" s="264">
        <f>SUM(R83*0.9)</f>
        <v>12.6</v>
      </c>
      <c r="AA83" s="375" t="s">
        <v>244</v>
      </c>
      <c r="AB83" s="367">
        <f>SUM(R83*0.8)</f>
        <v>11.200000000000001</v>
      </c>
      <c r="AC83" s="265">
        <f>SUM(R83*0.85)</f>
        <v>11.9</v>
      </c>
      <c r="AD83" s="347" t="s">
        <v>245</v>
      </c>
      <c r="AE83" s="141">
        <f>SUM(R83*0.75)</f>
        <v>10.5</v>
      </c>
      <c r="AF83" s="266">
        <f>SUM(R83*0.8)</f>
        <v>11.200000000000001</v>
      </c>
      <c r="AG83" s="293" t="s">
        <v>246</v>
      </c>
    </row>
    <row r="84" spans="1:33" ht="18" customHeight="1">
      <c r="A84" s="199" t="s">
        <v>325</v>
      </c>
      <c r="B84" s="200" t="s">
        <v>284</v>
      </c>
      <c r="C84" s="208">
        <v>25822</v>
      </c>
      <c r="D84" s="249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66"/>
      <c r="R84" s="194">
        <v>15.5</v>
      </c>
      <c r="S84" s="325"/>
      <c r="T84" s="338">
        <f>SUM(R84*1.05)</f>
        <v>16.275000000000002</v>
      </c>
      <c r="U84" s="339" t="s">
        <v>98</v>
      </c>
      <c r="V84" s="331">
        <f>SUM(R84*0.9)</f>
        <v>13.950000000000001</v>
      </c>
      <c r="W84" s="263">
        <f>SUM(R84*0.95)</f>
        <v>14.725</v>
      </c>
      <c r="X84" s="359" t="s">
        <v>207</v>
      </c>
      <c r="Y84" s="140">
        <f>SUM(R84*0.85)</f>
        <v>13.174999999999999</v>
      </c>
      <c r="Z84" s="264">
        <f>SUM(R84*0.9)</f>
        <v>13.950000000000001</v>
      </c>
      <c r="AA84" s="375" t="s">
        <v>208</v>
      </c>
      <c r="AB84" s="367">
        <f>SUM(R84*0.8)</f>
        <v>12.4</v>
      </c>
      <c r="AC84" s="265">
        <f>SUM(R84*0.85)</f>
        <v>13.174999999999999</v>
      </c>
      <c r="AD84" s="347" t="s">
        <v>209</v>
      </c>
      <c r="AE84" s="141">
        <f>SUM(R84*0.75)</f>
        <v>11.625</v>
      </c>
      <c r="AF84" s="266">
        <f>SUM(R84*0.8)</f>
        <v>12.4</v>
      </c>
      <c r="AG84" s="293" t="s">
        <v>210</v>
      </c>
    </row>
    <row r="85" spans="1:33" ht="18" customHeight="1" thickBot="1">
      <c r="A85" s="205" t="s">
        <v>144</v>
      </c>
      <c r="B85" s="206" t="s">
        <v>7</v>
      </c>
      <c r="C85" s="213">
        <v>25778</v>
      </c>
      <c r="D85" s="390"/>
      <c r="E85" s="299"/>
      <c r="F85" s="300"/>
      <c r="G85" s="301"/>
      <c r="H85" s="298"/>
      <c r="I85" s="302"/>
      <c r="J85" s="302"/>
      <c r="K85" s="108"/>
      <c r="L85" s="108"/>
      <c r="M85" s="108" t="s">
        <v>145</v>
      </c>
      <c r="N85" s="108">
        <v>15</v>
      </c>
      <c r="O85" s="115"/>
      <c r="P85" s="138"/>
      <c r="Q85" s="109"/>
      <c r="R85" s="207">
        <v>15</v>
      </c>
      <c r="S85" s="326"/>
      <c r="T85" s="57">
        <f>SUM(R85*1.05)</f>
        <v>15.75</v>
      </c>
      <c r="U85" s="342" t="s">
        <v>100</v>
      </c>
      <c r="V85" s="332">
        <f>SUM(R85*0.9)</f>
        <v>13.5</v>
      </c>
      <c r="W85" s="53">
        <f>SUM(R85*0.95)</f>
        <v>14.25</v>
      </c>
      <c r="X85" s="363" t="s">
        <v>239</v>
      </c>
      <c r="Y85" s="57">
        <f>SUM(R85*0.85)</f>
        <v>12.75</v>
      </c>
      <c r="Z85" s="53">
        <f>SUM(R85*0.9)</f>
        <v>13.5</v>
      </c>
      <c r="AA85" s="381" t="s">
        <v>240</v>
      </c>
      <c r="AB85" s="332">
        <f>SUM(R85*0.8)</f>
        <v>12</v>
      </c>
      <c r="AC85" s="53">
        <f>SUM(R85*0.85)</f>
        <v>12.75</v>
      </c>
      <c r="AD85" s="351" t="s">
        <v>241</v>
      </c>
      <c r="AE85" s="57">
        <f>SUM(R85*0.75)</f>
        <v>11.25</v>
      </c>
      <c r="AF85" s="53">
        <f>SUM(R85*0.8)</f>
        <v>12</v>
      </c>
      <c r="AG85" s="303" t="s">
        <v>242</v>
      </c>
    </row>
  </sheetData>
  <sheetProtection selectLockedCells="1" selectUnlockedCells="1"/>
  <mergeCells count="17">
    <mergeCell ref="E1:F1"/>
    <mergeCell ref="R1:R2"/>
    <mergeCell ref="Y1:AA1"/>
    <mergeCell ref="AB1:AD1"/>
    <mergeCell ref="G1:H1"/>
    <mergeCell ref="I1:J1"/>
    <mergeCell ref="K1:L1"/>
    <mergeCell ref="M1:N1"/>
    <mergeCell ref="O1:P1"/>
    <mergeCell ref="AE1:AG1"/>
    <mergeCell ref="T2:U2"/>
    <mergeCell ref="T1:U1"/>
    <mergeCell ref="V1:X1"/>
    <mergeCell ref="D1:D2"/>
    <mergeCell ref="A1:A2"/>
    <mergeCell ref="B1:B2"/>
    <mergeCell ref="C1:C2"/>
  </mergeCells>
  <printOptions horizontalCentered="1" verticalCentered="1"/>
  <pageMargins left="0" right="0" top="0" bottom="0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workbookViewId="0" topLeftCell="A1">
      <selection activeCell="B14" sqref="B14"/>
    </sheetView>
  </sheetViews>
  <sheetFormatPr defaultColWidth="11.421875" defaultRowHeight="15"/>
  <cols>
    <col min="1" max="27" width="7.7109375" style="9" customWidth="1"/>
  </cols>
  <sheetData>
    <row r="1" spans="1:27" ht="15">
      <c r="A1" s="7" t="s">
        <v>62</v>
      </c>
      <c r="B1" s="10">
        <v>100</v>
      </c>
      <c r="C1" s="10">
        <v>200</v>
      </c>
      <c r="D1" s="10">
        <v>300</v>
      </c>
      <c r="E1" s="10">
        <v>400</v>
      </c>
      <c r="F1" s="10">
        <v>500</v>
      </c>
      <c r="G1" s="10">
        <v>600</v>
      </c>
      <c r="H1" s="10">
        <v>700</v>
      </c>
      <c r="I1" s="10">
        <v>800</v>
      </c>
      <c r="J1" s="11">
        <v>1</v>
      </c>
      <c r="K1" s="11">
        <v>2</v>
      </c>
      <c r="L1" s="11">
        <v>3</v>
      </c>
      <c r="M1" s="11">
        <v>4</v>
      </c>
      <c r="N1" s="11">
        <v>5</v>
      </c>
      <c r="O1" s="11">
        <v>6</v>
      </c>
      <c r="P1" s="11">
        <v>7</v>
      </c>
      <c r="Q1" s="11">
        <v>8</v>
      </c>
      <c r="R1" s="11">
        <v>9</v>
      </c>
      <c r="S1" s="11">
        <v>10</v>
      </c>
      <c r="T1" s="11">
        <v>15</v>
      </c>
      <c r="U1" s="11">
        <v>20</v>
      </c>
      <c r="V1" s="11">
        <v>21.1</v>
      </c>
      <c r="W1" s="11">
        <v>25</v>
      </c>
      <c r="X1" s="11">
        <v>30</v>
      </c>
      <c r="Y1" s="11">
        <v>35</v>
      </c>
      <c r="Z1" s="11">
        <v>40</v>
      </c>
      <c r="AA1" s="11">
        <v>42.195</v>
      </c>
    </row>
    <row r="2" spans="1:27" ht="15">
      <c r="A2" s="12">
        <v>8.4</v>
      </c>
      <c r="B2" s="8">
        <f aca="true" t="shared" si="0" ref="B2:I21">(B$1/1000)/$A2/24</f>
        <v>0.000496031746031746</v>
      </c>
      <c r="C2" s="14">
        <f t="shared" si="0"/>
        <v>0.000992063492063492</v>
      </c>
      <c r="D2" s="8">
        <f t="shared" si="0"/>
        <v>0.001488095238095238</v>
      </c>
      <c r="E2" s="14">
        <f t="shared" si="0"/>
        <v>0.001984126984126984</v>
      </c>
      <c r="F2" s="8">
        <f t="shared" si="0"/>
        <v>0.00248015873015873</v>
      </c>
      <c r="G2" s="14">
        <f t="shared" si="0"/>
        <v>0.002976190476190476</v>
      </c>
      <c r="H2" s="8">
        <f t="shared" si="0"/>
        <v>0.003472222222222222</v>
      </c>
      <c r="I2" s="14">
        <f t="shared" si="0"/>
        <v>0.003968253968253968</v>
      </c>
      <c r="J2" s="8">
        <f aca="true" t="shared" si="1" ref="J2:Y17">(J$1)/$A2/24</f>
        <v>0.00496031746031746</v>
      </c>
      <c r="K2" s="14">
        <f t="shared" si="1"/>
        <v>0.00992063492063492</v>
      </c>
      <c r="L2" s="8">
        <f t="shared" si="1"/>
        <v>0.014880952380952382</v>
      </c>
      <c r="M2" s="14">
        <f t="shared" si="1"/>
        <v>0.01984126984126984</v>
      </c>
      <c r="N2" s="8">
        <f t="shared" si="1"/>
        <v>0.0248015873015873</v>
      </c>
      <c r="O2" s="14">
        <f t="shared" si="1"/>
        <v>0.029761904761904764</v>
      </c>
      <c r="P2" s="8">
        <f t="shared" si="1"/>
        <v>0.03472222222222222</v>
      </c>
      <c r="Q2" s="14">
        <f t="shared" si="1"/>
        <v>0.03968253968253968</v>
      </c>
      <c r="R2" s="13">
        <f t="shared" si="1"/>
        <v>0.044642857142857144</v>
      </c>
      <c r="S2" s="15">
        <f>(S$1)/$A2/24</f>
        <v>0.0496031746031746</v>
      </c>
      <c r="T2" s="13">
        <f t="shared" si="1"/>
        <v>0.0744047619047619</v>
      </c>
      <c r="U2" s="15">
        <f t="shared" si="1"/>
        <v>0.0992063492063492</v>
      </c>
      <c r="V2" s="13">
        <f t="shared" si="1"/>
        <v>0.10466269841269842</v>
      </c>
      <c r="W2" s="15">
        <f t="shared" si="1"/>
        <v>0.12400793650793651</v>
      </c>
      <c r="X2" s="13">
        <f t="shared" si="1"/>
        <v>0.1488095238095238</v>
      </c>
      <c r="Y2" s="15">
        <f t="shared" si="1"/>
        <v>0.17361111111111108</v>
      </c>
      <c r="Z2" s="13">
        <f aca="true" t="shared" si="2" ref="Z2:AA17">(Z$1)/$A2/24</f>
        <v>0.1984126984126984</v>
      </c>
      <c r="AA2" s="15">
        <f t="shared" si="2"/>
        <v>0.20930059523809522</v>
      </c>
    </row>
    <row r="3" spans="1:27" ht="15">
      <c r="A3" s="12">
        <v>8.7</v>
      </c>
      <c r="B3" s="8">
        <f t="shared" si="0"/>
        <v>0.0004789272030651342</v>
      </c>
      <c r="C3" s="14">
        <f t="shared" si="0"/>
        <v>0.0009578544061302684</v>
      </c>
      <c r="D3" s="8">
        <f t="shared" si="0"/>
        <v>0.0014367816091954023</v>
      </c>
      <c r="E3" s="14">
        <f t="shared" si="0"/>
        <v>0.0019157088122605367</v>
      </c>
      <c r="F3" s="8">
        <f t="shared" si="0"/>
        <v>0.0023946360153256708</v>
      </c>
      <c r="G3" s="14">
        <f t="shared" si="0"/>
        <v>0.0028735632183908046</v>
      </c>
      <c r="H3" s="8">
        <f t="shared" si="0"/>
        <v>0.003352490421455939</v>
      </c>
      <c r="I3" s="14">
        <f t="shared" si="0"/>
        <v>0.0038314176245210735</v>
      </c>
      <c r="J3" s="8">
        <f t="shared" si="1"/>
        <v>0.0047892720306513415</v>
      </c>
      <c r="K3" s="14">
        <f t="shared" si="1"/>
        <v>0.009578544061302683</v>
      </c>
      <c r="L3" s="8">
        <f t="shared" si="1"/>
        <v>0.014367816091954025</v>
      </c>
      <c r="M3" s="14">
        <f t="shared" si="1"/>
        <v>0.019157088122605366</v>
      </c>
      <c r="N3" s="8">
        <f t="shared" si="1"/>
        <v>0.02394636015325671</v>
      </c>
      <c r="O3" s="14">
        <f t="shared" si="1"/>
        <v>0.02873563218390805</v>
      </c>
      <c r="P3" s="8">
        <f t="shared" si="1"/>
        <v>0.033524904214559385</v>
      </c>
      <c r="Q3" s="14">
        <f t="shared" si="1"/>
        <v>0.03831417624521073</v>
      </c>
      <c r="R3" s="13">
        <f t="shared" si="1"/>
        <v>0.04310344827586207</v>
      </c>
      <c r="S3" s="15">
        <f t="shared" si="1"/>
        <v>0.04789272030651342</v>
      </c>
      <c r="T3" s="13">
        <f t="shared" si="1"/>
        <v>0.07183908045977012</v>
      </c>
      <c r="U3" s="15">
        <f t="shared" si="1"/>
        <v>0.09578544061302684</v>
      </c>
      <c r="V3" s="13">
        <f t="shared" si="1"/>
        <v>0.10105363984674332</v>
      </c>
      <c r="W3" s="15">
        <f t="shared" si="1"/>
        <v>0.11973180076628354</v>
      </c>
      <c r="X3" s="13">
        <f t="shared" si="1"/>
        <v>0.14367816091954025</v>
      </c>
      <c r="Y3" s="15">
        <f t="shared" si="1"/>
        <v>0.16762452107279693</v>
      </c>
      <c r="Z3" s="13">
        <f t="shared" si="2"/>
        <v>0.19157088122605367</v>
      </c>
      <c r="AA3" s="15">
        <f t="shared" si="2"/>
        <v>0.20208333333333336</v>
      </c>
    </row>
    <row r="4" spans="1:27" ht="15">
      <c r="A4" s="12">
        <v>9</v>
      </c>
      <c r="B4" s="8">
        <f t="shared" si="0"/>
        <v>0.000462962962962963</v>
      </c>
      <c r="C4" s="14">
        <f t="shared" si="0"/>
        <v>0.000925925925925926</v>
      </c>
      <c r="D4" s="8">
        <f t="shared" si="0"/>
        <v>0.001388888888888889</v>
      </c>
      <c r="E4" s="14">
        <f t="shared" si="0"/>
        <v>0.001851851851851852</v>
      </c>
      <c r="F4" s="8">
        <f t="shared" si="0"/>
        <v>0.0023148148148148147</v>
      </c>
      <c r="G4" s="14">
        <f t="shared" si="0"/>
        <v>0.002777777777777778</v>
      </c>
      <c r="H4" s="8">
        <f t="shared" si="0"/>
        <v>0.0032407407407407406</v>
      </c>
      <c r="I4" s="14">
        <f t="shared" si="0"/>
        <v>0.003703703703703704</v>
      </c>
      <c r="J4" s="8">
        <f t="shared" si="1"/>
        <v>0.004629629629629629</v>
      </c>
      <c r="K4" s="14">
        <f t="shared" si="1"/>
        <v>0.009259259259259259</v>
      </c>
      <c r="L4" s="8">
        <f t="shared" si="1"/>
        <v>0.013888888888888888</v>
      </c>
      <c r="M4" s="14">
        <f t="shared" si="1"/>
        <v>0.018518518518518517</v>
      </c>
      <c r="N4" s="8">
        <f t="shared" si="1"/>
        <v>0.02314814814814815</v>
      </c>
      <c r="O4" s="14">
        <f t="shared" si="1"/>
        <v>0.027777777777777776</v>
      </c>
      <c r="P4" s="8">
        <f t="shared" si="1"/>
        <v>0.032407407407407406</v>
      </c>
      <c r="Q4" s="14">
        <f t="shared" si="1"/>
        <v>0.037037037037037035</v>
      </c>
      <c r="R4" s="13">
        <f t="shared" si="1"/>
        <v>0.041666666666666664</v>
      </c>
      <c r="S4" s="15">
        <f t="shared" si="1"/>
        <v>0.0462962962962963</v>
      </c>
      <c r="T4" s="13">
        <f t="shared" si="1"/>
        <v>0.06944444444444445</v>
      </c>
      <c r="U4" s="15">
        <f t="shared" si="1"/>
        <v>0.0925925925925926</v>
      </c>
      <c r="V4" s="13">
        <f t="shared" si="1"/>
        <v>0.0976851851851852</v>
      </c>
      <c r="W4" s="15">
        <f t="shared" si="1"/>
        <v>0.11574074074074074</v>
      </c>
      <c r="X4" s="13">
        <f t="shared" si="1"/>
        <v>0.1388888888888889</v>
      </c>
      <c r="Y4" s="15">
        <f t="shared" si="1"/>
        <v>0.16203703703703703</v>
      </c>
      <c r="Z4" s="13">
        <f t="shared" si="2"/>
        <v>0.1851851851851852</v>
      </c>
      <c r="AA4" s="15">
        <f t="shared" si="2"/>
        <v>0.19534722222222223</v>
      </c>
    </row>
    <row r="5" spans="1:27" ht="15">
      <c r="A5" s="12">
        <v>9.3</v>
      </c>
      <c r="B5" s="8">
        <f t="shared" si="0"/>
        <v>0.0004480286738351254</v>
      </c>
      <c r="C5" s="14">
        <f t="shared" si="0"/>
        <v>0.0008960573476702508</v>
      </c>
      <c r="D5" s="8">
        <f t="shared" si="0"/>
        <v>0.0013440860215053762</v>
      </c>
      <c r="E5" s="14">
        <f t="shared" si="0"/>
        <v>0.0017921146953405016</v>
      </c>
      <c r="F5" s="8">
        <f t="shared" si="0"/>
        <v>0.002240143369175627</v>
      </c>
      <c r="G5" s="14">
        <f t="shared" si="0"/>
        <v>0.0026881720430107525</v>
      </c>
      <c r="H5" s="8">
        <f t="shared" si="0"/>
        <v>0.003136200716845878</v>
      </c>
      <c r="I5" s="14">
        <f t="shared" si="0"/>
        <v>0.003584229390681003</v>
      </c>
      <c r="J5" s="8">
        <f t="shared" si="1"/>
        <v>0.004480286738351254</v>
      </c>
      <c r="K5" s="14">
        <f t="shared" si="1"/>
        <v>0.008960573476702509</v>
      </c>
      <c r="L5" s="8">
        <f t="shared" si="1"/>
        <v>0.013440860215053764</v>
      </c>
      <c r="M5" s="14">
        <f t="shared" si="1"/>
        <v>0.017921146953405017</v>
      </c>
      <c r="N5" s="8">
        <f t="shared" si="1"/>
        <v>0.022401433691756272</v>
      </c>
      <c r="O5" s="14">
        <f t="shared" si="1"/>
        <v>0.026881720430107527</v>
      </c>
      <c r="P5" s="8">
        <f t="shared" si="1"/>
        <v>0.03136200716845878</v>
      </c>
      <c r="Q5" s="14">
        <f t="shared" si="1"/>
        <v>0.035842293906810034</v>
      </c>
      <c r="R5" s="13">
        <f t="shared" si="1"/>
        <v>0.04032258064516129</v>
      </c>
      <c r="S5" s="15">
        <f t="shared" si="1"/>
        <v>0.044802867383512544</v>
      </c>
      <c r="T5" s="13">
        <f t="shared" si="1"/>
        <v>0.06720430107526881</v>
      </c>
      <c r="U5" s="15">
        <f t="shared" si="1"/>
        <v>0.08960573476702509</v>
      </c>
      <c r="V5" s="13">
        <f t="shared" si="1"/>
        <v>0.09453405017921146</v>
      </c>
      <c r="W5" s="15">
        <f t="shared" si="1"/>
        <v>0.11200716845878135</v>
      </c>
      <c r="X5" s="13">
        <f t="shared" si="1"/>
        <v>0.13440860215053763</v>
      </c>
      <c r="Y5" s="15">
        <f t="shared" si="1"/>
        <v>0.1568100358422939</v>
      </c>
      <c r="Z5" s="13">
        <f t="shared" si="2"/>
        <v>0.17921146953405018</v>
      </c>
      <c r="AA5" s="15">
        <f t="shared" si="2"/>
        <v>0.1890456989247312</v>
      </c>
    </row>
    <row r="6" spans="1:27" ht="15">
      <c r="A6" s="12">
        <v>9.6</v>
      </c>
      <c r="B6" s="8">
        <f t="shared" si="0"/>
        <v>0.0004340277777777778</v>
      </c>
      <c r="C6" s="14">
        <f t="shared" si="0"/>
        <v>0.0008680555555555556</v>
      </c>
      <c r="D6" s="8">
        <f t="shared" si="0"/>
        <v>0.0013020833333333333</v>
      </c>
      <c r="E6" s="14">
        <f t="shared" si="0"/>
        <v>0.0017361111111111112</v>
      </c>
      <c r="F6" s="8">
        <f t="shared" si="0"/>
        <v>0.002170138888888889</v>
      </c>
      <c r="G6" s="14">
        <f t="shared" si="0"/>
        <v>0.0026041666666666665</v>
      </c>
      <c r="H6" s="8">
        <f t="shared" si="0"/>
        <v>0.0030381944444444445</v>
      </c>
      <c r="I6" s="14">
        <f t="shared" si="0"/>
        <v>0.0034722222222222225</v>
      </c>
      <c r="J6" s="8">
        <f t="shared" si="1"/>
        <v>0.004340277777777778</v>
      </c>
      <c r="K6" s="14">
        <f t="shared" si="1"/>
        <v>0.008680555555555556</v>
      </c>
      <c r="L6" s="8">
        <f t="shared" si="1"/>
        <v>0.013020833333333334</v>
      </c>
      <c r="M6" s="14">
        <f t="shared" si="1"/>
        <v>0.017361111111111112</v>
      </c>
      <c r="N6" s="8">
        <f t="shared" si="1"/>
        <v>0.02170138888888889</v>
      </c>
      <c r="O6" s="14">
        <f t="shared" si="1"/>
        <v>0.026041666666666668</v>
      </c>
      <c r="P6" s="8">
        <f t="shared" si="1"/>
        <v>0.030381944444444448</v>
      </c>
      <c r="Q6" s="14">
        <f t="shared" si="1"/>
        <v>0.034722222222222224</v>
      </c>
      <c r="R6" s="13">
        <f t="shared" si="1"/>
        <v>0.0390625</v>
      </c>
      <c r="S6" s="15">
        <f t="shared" si="1"/>
        <v>0.04340277777777778</v>
      </c>
      <c r="T6" s="13">
        <f t="shared" si="1"/>
        <v>0.06510416666666667</v>
      </c>
      <c r="U6" s="15">
        <f t="shared" si="1"/>
        <v>0.08680555555555557</v>
      </c>
      <c r="V6" s="13">
        <f t="shared" si="1"/>
        <v>0.09157986111111112</v>
      </c>
      <c r="W6" s="15">
        <f t="shared" si="1"/>
        <v>0.10850694444444446</v>
      </c>
      <c r="X6" s="13">
        <f t="shared" si="1"/>
        <v>0.13020833333333334</v>
      </c>
      <c r="Y6" s="15">
        <f t="shared" si="1"/>
        <v>0.15190972222222224</v>
      </c>
      <c r="Z6" s="13">
        <f t="shared" si="2"/>
        <v>0.17361111111111113</v>
      </c>
      <c r="AA6" s="15">
        <f t="shared" si="2"/>
        <v>0.18313802083333333</v>
      </c>
    </row>
    <row r="7" spans="1:27" ht="15">
      <c r="A7" s="12">
        <v>9.89999999999999</v>
      </c>
      <c r="B7" s="8">
        <f t="shared" si="0"/>
        <v>0.00042087542087542134</v>
      </c>
      <c r="C7" s="14">
        <f t="shared" si="0"/>
        <v>0.0008417508417508427</v>
      </c>
      <c r="D7" s="8">
        <f t="shared" si="0"/>
        <v>0.001262626262626264</v>
      </c>
      <c r="E7" s="14">
        <f t="shared" si="0"/>
        <v>0.0016835016835016854</v>
      </c>
      <c r="F7" s="8">
        <f t="shared" si="0"/>
        <v>0.0021043771043771065</v>
      </c>
      <c r="G7" s="14">
        <f t="shared" si="0"/>
        <v>0.002525252525252528</v>
      </c>
      <c r="H7" s="8">
        <f t="shared" si="0"/>
        <v>0.0029461279461279488</v>
      </c>
      <c r="I7" s="14">
        <f t="shared" si="0"/>
        <v>0.0033670033670033708</v>
      </c>
      <c r="J7" s="8">
        <f t="shared" si="1"/>
        <v>0.004208754208754213</v>
      </c>
      <c r="K7" s="14">
        <f t="shared" si="1"/>
        <v>0.008417508417508426</v>
      </c>
      <c r="L7" s="8">
        <f t="shared" si="1"/>
        <v>0.01262626262626264</v>
      </c>
      <c r="M7" s="14">
        <f t="shared" si="1"/>
        <v>0.016835016835016852</v>
      </c>
      <c r="N7" s="8">
        <f t="shared" si="1"/>
        <v>0.021043771043771062</v>
      </c>
      <c r="O7" s="14">
        <f t="shared" si="1"/>
        <v>0.02525252525252528</v>
      </c>
      <c r="P7" s="8">
        <f t="shared" si="1"/>
        <v>0.029461279461279494</v>
      </c>
      <c r="Q7" s="14">
        <f t="shared" si="1"/>
        <v>0.033670033670033704</v>
      </c>
      <c r="R7" s="13">
        <f t="shared" si="1"/>
        <v>0.03787878787878792</v>
      </c>
      <c r="S7" s="15">
        <f t="shared" si="1"/>
        <v>0.042087542087542125</v>
      </c>
      <c r="T7" s="13">
        <f t="shared" si="1"/>
        <v>0.06313131313131319</v>
      </c>
      <c r="U7" s="15">
        <f t="shared" si="1"/>
        <v>0.08417508417508425</v>
      </c>
      <c r="V7" s="13">
        <f t="shared" si="1"/>
        <v>0.0888047138047139</v>
      </c>
      <c r="W7" s="15">
        <f t="shared" si="1"/>
        <v>0.10521885521885532</v>
      </c>
      <c r="X7" s="13">
        <f t="shared" si="1"/>
        <v>0.12626262626262638</v>
      </c>
      <c r="Y7" s="15">
        <f t="shared" si="1"/>
        <v>0.14730639730639747</v>
      </c>
      <c r="Z7" s="13">
        <f t="shared" si="2"/>
        <v>0.1683501683501685</v>
      </c>
      <c r="AA7" s="15">
        <f t="shared" si="2"/>
        <v>0.17758838383838402</v>
      </c>
    </row>
    <row r="8" spans="1:27" ht="15">
      <c r="A8" s="12">
        <v>10</v>
      </c>
      <c r="B8" s="8">
        <f t="shared" si="0"/>
        <v>0.0004166666666666667</v>
      </c>
      <c r="C8" s="14">
        <f t="shared" si="0"/>
        <v>0.0008333333333333334</v>
      </c>
      <c r="D8" s="8">
        <f t="shared" si="0"/>
        <v>0.00125</v>
      </c>
      <c r="E8" s="14">
        <f t="shared" si="0"/>
        <v>0.0016666666666666668</v>
      </c>
      <c r="F8" s="8">
        <f t="shared" si="0"/>
        <v>0.0020833333333333333</v>
      </c>
      <c r="G8" s="14">
        <f t="shared" si="0"/>
        <v>0.0025</v>
      </c>
      <c r="H8" s="8">
        <f t="shared" si="0"/>
        <v>0.0029166666666666664</v>
      </c>
      <c r="I8" s="14">
        <f t="shared" si="0"/>
        <v>0.0033333333333333335</v>
      </c>
      <c r="J8" s="8">
        <f t="shared" si="1"/>
        <v>0.004166666666666667</v>
      </c>
      <c r="K8" s="14">
        <f t="shared" si="1"/>
        <v>0.008333333333333333</v>
      </c>
      <c r="L8" s="8">
        <f t="shared" si="1"/>
        <v>0.012499999999999999</v>
      </c>
      <c r="M8" s="14">
        <f t="shared" si="1"/>
        <v>0.016666666666666666</v>
      </c>
      <c r="N8" s="8">
        <f t="shared" si="1"/>
        <v>0.020833333333333332</v>
      </c>
      <c r="O8" s="14">
        <f t="shared" si="1"/>
        <v>0.024999999999999998</v>
      </c>
      <c r="P8" s="8">
        <f t="shared" si="1"/>
        <v>0.029166666666666664</v>
      </c>
      <c r="Q8" s="14">
        <f t="shared" si="1"/>
        <v>0.03333333333333333</v>
      </c>
      <c r="R8" s="13">
        <f t="shared" si="1"/>
        <v>0.0375</v>
      </c>
      <c r="S8" s="15">
        <f t="shared" si="1"/>
        <v>0.041666666666666664</v>
      </c>
      <c r="T8" s="13">
        <f t="shared" si="1"/>
        <v>0.0625</v>
      </c>
      <c r="U8" s="15">
        <f t="shared" si="1"/>
        <v>0.08333333333333333</v>
      </c>
      <c r="V8" s="13">
        <f t="shared" si="1"/>
        <v>0.08791666666666668</v>
      </c>
      <c r="W8" s="15">
        <f t="shared" si="1"/>
        <v>0.10416666666666667</v>
      </c>
      <c r="X8" s="13">
        <f t="shared" si="1"/>
        <v>0.125</v>
      </c>
      <c r="Y8" s="15">
        <f t="shared" si="1"/>
        <v>0.14583333333333334</v>
      </c>
      <c r="Z8" s="13">
        <f t="shared" si="2"/>
        <v>0.16666666666666666</v>
      </c>
      <c r="AA8" s="15">
        <f t="shared" si="2"/>
        <v>0.1758125</v>
      </c>
    </row>
    <row r="9" spans="1:27" ht="15">
      <c r="A9" s="12">
        <v>10.15</v>
      </c>
      <c r="B9" s="8">
        <f t="shared" si="0"/>
        <v>0.00041050903119868636</v>
      </c>
      <c r="C9" s="14">
        <f t="shared" si="0"/>
        <v>0.0008210180623973727</v>
      </c>
      <c r="D9" s="8">
        <f t="shared" si="0"/>
        <v>0.0012315270935960591</v>
      </c>
      <c r="E9" s="14">
        <f t="shared" si="0"/>
        <v>0.0016420361247947454</v>
      </c>
      <c r="F9" s="8">
        <f t="shared" si="0"/>
        <v>0.0020525451559934315</v>
      </c>
      <c r="G9" s="14">
        <f t="shared" si="0"/>
        <v>0.0024630541871921183</v>
      </c>
      <c r="H9" s="8">
        <f t="shared" si="0"/>
        <v>0.0028735632183908046</v>
      </c>
      <c r="I9" s="14">
        <f t="shared" si="0"/>
        <v>0.003284072249589491</v>
      </c>
      <c r="J9" s="8">
        <f t="shared" si="1"/>
        <v>0.004105090311986863</v>
      </c>
      <c r="K9" s="14">
        <f t="shared" si="1"/>
        <v>0.008210180623973726</v>
      </c>
      <c r="L9" s="8">
        <f t="shared" si="1"/>
        <v>0.01231527093596059</v>
      </c>
      <c r="M9" s="14">
        <f t="shared" si="1"/>
        <v>0.016420361247947452</v>
      </c>
      <c r="N9" s="8">
        <f t="shared" si="1"/>
        <v>0.020525451559934318</v>
      </c>
      <c r="O9" s="14">
        <f t="shared" si="1"/>
        <v>0.02463054187192118</v>
      </c>
      <c r="P9" s="8">
        <f t="shared" si="1"/>
        <v>0.028735632183908042</v>
      </c>
      <c r="Q9" s="14">
        <f t="shared" si="1"/>
        <v>0.032840722495894904</v>
      </c>
      <c r="R9" s="13">
        <f t="shared" si="1"/>
        <v>0.03694581280788177</v>
      </c>
      <c r="S9" s="15">
        <f t="shared" si="1"/>
        <v>0.041050903119868636</v>
      </c>
      <c r="T9" s="13">
        <f t="shared" si="1"/>
        <v>0.06157635467980296</v>
      </c>
      <c r="U9" s="15">
        <f t="shared" si="1"/>
        <v>0.08210180623973727</v>
      </c>
      <c r="V9" s="13">
        <f t="shared" si="1"/>
        <v>0.08661740558292282</v>
      </c>
      <c r="W9" s="15">
        <f t="shared" si="1"/>
        <v>0.10262725779967159</v>
      </c>
      <c r="X9" s="13">
        <f t="shared" si="1"/>
        <v>0.12315270935960591</v>
      </c>
      <c r="Y9" s="15">
        <f t="shared" si="1"/>
        <v>0.14367816091954022</v>
      </c>
      <c r="Z9" s="13">
        <f t="shared" si="2"/>
        <v>0.16420361247947454</v>
      </c>
      <c r="AA9" s="15">
        <f t="shared" si="2"/>
        <v>0.17321428571428568</v>
      </c>
    </row>
    <row r="10" spans="1:27" ht="15">
      <c r="A10" s="12">
        <v>10.8</v>
      </c>
      <c r="B10" s="8">
        <f t="shared" si="0"/>
        <v>0.00038580246913580245</v>
      </c>
      <c r="C10" s="14">
        <f t="shared" si="0"/>
        <v>0.0007716049382716049</v>
      </c>
      <c r="D10" s="8">
        <f t="shared" si="0"/>
        <v>0.0011574074074074073</v>
      </c>
      <c r="E10" s="14">
        <f t="shared" si="0"/>
        <v>0.0015432098765432098</v>
      </c>
      <c r="F10" s="8">
        <f t="shared" si="0"/>
        <v>0.0019290123456790122</v>
      </c>
      <c r="G10" s="14">
        <f t="shared" si="0"/>
        <v>0.0023148148148148147</v>
      </c>
      <c r="H10" s="8">
        <f t="shared" si="0"/>
        <v>0.002700617283950617</v>
      </c>
      <c r="I10" s="14">
        <f t="shared" si="0"/>
        <v>0.0030864197530864196</v>
      </c>
      <c r="J10" s="8">
        <f t="shared" si="1"/>
        <v>0.0038580246913580245</v>
      </c>
      <c r="K10" s="14">
        <f t="shared" si="1"/>
        <v>0.007716049382716049</v>
      </c>
      <c r="L10" s="8">
        <f t="shared" si="1"/>
        <v>0.011574074074074072</v>
      </c>
      <c r="M10" s="14">
        <f t="shared" si="1"/>
        <v>0.015432098765432098</v>
      </c>
      <c r="N10" s="8">
        <f t="shared" si="1"/>
        <v>0.019290123456790122</v>
      </c>
      <c r="O10" s="14">
        <f t="shared" si="1"/>
        <v>0.023148148148148143</v>
      </c>
      <c r="P10" s="8">
        <f t="shared" si="1"/>
        <v>0.02700617283950617</v>
      </c>
      <c r="Q10" s="14">
        <f t="shared" si="1"/>
        <v>0.030864197530864196</v>
      </c>
      <c r="R10" s="13">
        <f t="shared" si="1"/>
        <v>0.03472222222222222</v>
      </c>
      <c r="S10" s="15">
        <f t="shared" si="1"/>
        <v>0.038580246913580245</v>
      </c>
      <c r="T10" s="13">
        <f t="shared" si="1"/>
        <v>0.05787037037037037</v>
      </c>
      <c r="U10" s="15">
        <f t="shared" si="1"/>
        <v>0.07716049382716049</v>
      </c>
      <c r="V10" s="13">
        <f t="shared" si="1"/>
        <v>0.08140432098765432</v>
      </c>
      <c r="W10" s="15">
        <f t="shared" si="1"/>
        <v>0.09645061728395062</v>
      </c>
      <c r="X10" s="13">
        <f t="shared" si="1"/>
        <v>0.11574074074074074</v>
      </c>
      <c r="Y10" s="15">
        <f t="shared" si="1"/>
        <v>0.13503086419753085</v>
      </c>
      <c r="Z10" s="13">
        <f t="shared" si="2"/>
        <v>0.15432098765432098</v>
      </c>
      <c r="AA10" s="15">
        <f t="shared" si="2"/>
        <v>0.16278935185185184</v>
      </c>
    </row>
    <row r="11" spans="1:27" ht="15">
      <c r="A11" s="12">
        <v>11.1</v>
      </c>
      <c r="B11" s="8">
        <f t="shared" si="0"/>
        <v>0.00037537537537537537</v>
      </c>
      <c r="C11" s="14">
        <f t="shared" si="0"/>
        <v>0.0007507507507507507</v>
      </c>
      <c r="D11" s="8">
        <f t="shared" si="0"/>
        <v>0.0011261261261261261</v>
      </c>
      <c r="E11" s="14">
        <f t="shared" si="0"/>
        <v>0.0015015015015015015</v>
      </c>
      <c r="F11" s="8">
        <f t="shared" si="0"/>
        <v>0.001876876876876877</v>
      </c>
      <c r="G11" s="14">
        <f t="shared" si="0"/>
        <v>0.0022522522522522522</v>
      </c>
      <c r="H11" s="8">
        <f t="shared" si="0"/>
        <v>0.0026276276276276274</v>
      </c>
      <c r="I11" s="14">
        <f t="shared" si="0"/>
        <v>0.003003003003003003</v>
      </c>
      <c r="J11" s="8">
        <f t="shared" si="1"/>
        <v>0.003753753753753754</v>
      </c>
      <c r="K11" s="14">
        <f t="shared" si="1"/>
        <v>0.007507507507507508</v>
      </c>
      <c r="L11" s="8">
        <f t="shared" si="1"/>
        <v>0.011261261261261262</v>
      </c>
      <c r="M11" s="14">
        <f t="shared" si="1"/>
        <v>0.015015015015015017</v>
      </c>
      <c r="N11" s="8">
        <f t="shared" si="1"/>
        <v>0.01876876876876877</v>
      </c>
      <c r="O11" s="14">
        <f t="shared" si="1"/>
        <v>0.022522522522522525</v>
      </c>
      <c r="P11" s="8">
        <f t="shared" si="1"/>
        <v>0.026276276276276277</v>
      </c>
      <c r="Q11" s="14">
        <f t="shared" si="1"/>
        <v>0.030030030030030033</v>
      </c>
      <c r="R11" s="13">
        <f t="shared" si="1"/>
        <v>0.033783783783783786</v>
      </c>
      <c r="S11" s="15">
        <f>(S$1)/$A11/24</f>
        <v>0.03753753753753754</v>
      </c>
      <c r="T11" s="13">
        <f t="shared" si="1"/>
        <v>0.05630630630630631</v>
      </c>
      <c r="U11" s="15">
        <f t="shared" si="1"/>
        <v>0.07507507507507508</v>
      </c>
      <c r="V11" s="13">
        <f t="shared" si="1"/>
        <v>0.07920420420420421</v>
      </c>
      <c r="W11" s="15">
        <f t="shared" si="1"/>
        <v>0.09384384384384385</v>
      </c>
      <c r="X11" s="13">
        <f t="shared" si="1"/>
        <v>0.11261261261261261</v>
      </c>
      <c r="Y11" s="15">
        <f t="shared" si="1"/>
        <v>0.1313813813813814</v>
      </c>
      <c r="Z11" s="13">
        <f t="shared" si="2"/>
        <v>0.15015015015015015</v>
      </c>
      <c r="AA11" s="15">
        <f t="shared" si="2"/>
        <v>0.15838963963963965</v>
      </c>
    </row>
    <row r="12" spans="1:27" ht="15">
      <c r="A12" s="12">
        <v>11.4</v>
      </c>
      <c r="B12" s="8">
        <f t="shared" si="0"/>
        <v>0.0003654970760233918</v>
      </c>
      <c r="C12" s="14">
        <f t="shared" si="0"/>
        <v>0.0007309941520467836</v>
      </c>
      <c r="D12" s="8">
        <f t="shared" si="0"/>
        <v>0.0010964912280701754</v>
      </c>
      <c r="E12" s="14">
        <f t="shared" si="0"/>
        <v>0.0014619883040935672</v>
      </c>
      <c r="F12" s="8">
        <f t="shared" si="0"/>
        <v>0.001827485380116959</v>
      </c>
      <c r="G12" s="14">
        <f t="shared" si="0"/>
        <v>0.0021929824561403508</v>
      </c>
      <c r="H12" s="8">
        <f t="shared" si="0"/>
        <v>0.0025584795321637425</v>
      </c>
      <c r="I12" s="14">
        <f t="shared" si="0"/>
        <v>0.0029239766081871343</v>
      </c>
      <c r="J12" s="8">
        <f t="shared" si="1"/>
        <v>0.003654970760233918</v>
      </c>
      <c r="K12" s="14">
        <f t="shared" si="1"/>
        <v>0.007309941520467836</v>
      </c>
      <c r="L12" s="8">
        <f t="shared" si="1"/>
        <v>0.010964912280701754</v>
      </c>
      <c r="M12" s="14">
        <f t="shared" si="1"/>
        <v>0.014619883040935672</v>
      </c>
      <c r="N12" s="8">
        <f t="shared" si="1"/>
        <v>0.01827485380116959</v>
      </c>
      <c r="O12" s="14">
        <f t="shared" si="1"/>
        <v>0.021929824561403508</v>
      </c>
      <c r="P12" s="8">
        <f t="shared" si="1"/>
        <v>0.02558479532163743</v>
      </c>
      <c r="Q12" s="14">
        <f t="shared" si="1"/>
        <v>0.029239766081871343</v>
      </c>
      <c r="R12" s="13">
        <f t="shared" si="1"/>
        <v>0.03289473684210526</v>
      </c>
      <c r="S12" s="15">
        <f t="shared" si="1"/>
        <v>0.03654970760233918</v>
      </c>
      <c r="T12" s="13">
        <f t="shared" si="1"/>
        <v>0.05482456140350877</v>
      </c>
      <c r="U12" s="15">
        <f t="shared" si="1"/>
        <v>0.07309941520467836</v>
      </c>
      <c r="V12" s="13">
        <f t="shared" si="1"/>
        <v>0.07711988304093567</v>
      </c>
      <c r="W12" s="15">
        <f t="shared" si="1"/>
        <v>0.09137426900584794</v>
      </c>
      <c r="X12" s="13">
        <f t="shared" si="1"/>
        <v>0.10964912280701754</v>
      </c>
      <c r="Y12" s="15">
        <f t="shared" si="1"/>
        <v>0.12792397660818713</v>
      </c>
      <c r="Z12" s="13">
        <f t="shared" si="2"/>
        <v>0.14619883040935672</v>
      </c>
      <c r="AA12" s="15">
        <f t="shared" si="2"/>
        <v>0.1542214912280702</v>
      </c>
    </row>
    <row r="13" spans="1:27" ht="15">
      <c r="A13" s="12">
        <v>11.7</v>
      </c>
      <c r="B13" s="8">
        <f t="shared" si="0"/>
        <v>0.00035612535612535614</v>
      </c>
      <c r="C13" s="14">
        <f t="shared" si="0"/>
        <v>0.0007122507122507123</v>
      </c>
      <c r="D13" s="8">
        <f t="shared" si="0"/>
        <v>0.0010683760683760683</v>
      </c>
      <c r="E13" s="14">
        <f t="shared" si="0"/>
        <v>0.0014245014245014246</v>
      </c>
      <c r="F13" s="8">
        <f t="shared" si="0"/>
        <v>0.0017806267806267807</v>
      </c>
      <c r="G13" s="14">
        <f t="shared" si="0"/>
        <v>0.0021367521367521365</v>
      </c>
      <c r="H13" s="8">
        <f t="shared" si="0"/>
        <v>0.002492877492877493</v>
      </c>
      <c r="I13" s="14">
        <f t="shared" si="0"/>
        <v>0.002849002849002849</v>
      </c>
      <c r="J13" s="8">
        <f t="shared" si="1"/>
        <v>0.0035612535612535613</v>
      </c>
      <c r="K13" s="14">
        <f t="shared" si="1"/>
        <v>0.007122507122507123</v>
      </c>
      <c r="L13" s="8">
        <f t="shared" si="1"/>
        <v>0.010683760683760686</v>
      </c>
      <c r="M13" s="14">
        <f t="shared" si="1"/>
        <v>0.014245014245014245</v>
      </c>
      <c r="N13" s="8">
        <f t="shared" si="1"/>
        <v>0.017806267806267807</v>
      </c>
      <c r="O13" s="14">
        <f t="shared" si="1"/>
        <v>0.02136752136752137</v>
      </c>
      <c r="P13" s="8">
        <f t="shared" si="1"/>
        <v>0.02492877492877493</v>
      </c>
      <c r="Q13" s="14">
        <f t="shared" si="1"/>
        <v>0.02849002849002849</v>
      </c>
      <c r="R13" s="13">
        <f t="shared" si="1"/>
        <v>0.032051282051282055</v>
      </c>
      <c r="S13" s="15">
        <f t="shared" si="1"/>
        <v>0.03561253561253561</v>
      </c>
      <c r="T13" s="13">
        <f t="shared" si="1"/>
        <v>0.05341880341880342</v>
      </c>
      <c r="U13" s="15">
        <f t="shared" si="1"/>
        <v>0.07122507122507123</v>
      </c>
      <c r="V13" s="13">
        <f t="shared" si="1"/>
        <v>0.07514245014245015</v>
      </c>
      <c r="W13" s="15">
        <f t="shared" si="1"/>
        <v>0.08903133903133903</v>
      </c>
      <c r="X13" s="13">
        <f t="shared" si="1"/>
        <v>0.10683760683760685</v>
      </c>
      <c r="Y13" s="15">
        <f t="shared" si="1"/>
        <v>0.12464387464387465</v>
      </c>
      <c r="Z13" s="13">
        <f t="shared" si="2"/>
        <v>0.14245014245014245</v>
      </c>
      <c r="AA13" s="15">
        <f t="shared" si="2"/>
        <v>0.150267094017094</v>
      </c>
    </row>
    <row r="14" spans="1:27" ht="15">
      <c r="A14" s="12">
        <v>12</v>
      </c>
      <c r="B14" s="8">
        <f t="shared" si="0"/>
        <v>0.00034722222222222224</v>
      </c>
      <c r="C14" s="14">
        <f t="shared" si="0"/>
        <v>0.0006944444444444445</v>
      </c>
      <c r="D14" s="8">
        <f t="shared" si="0"/>
        <v>0.0010416666666666667</v>
      </c>
      <c r="E14" s="14">
        <f t="shared" si="0"/>
        <v>0.001388888888888889</v>
      </c>
      <c r="F14" s="8">
        <f t="shared" si="0"/>
        <v>0.001736111111111111</v>
      </c>
      <c r="G14" s="14">
        <f t="shared" si="0"/>
        <v>0.0020833333333333333</v>
      </c>
      <c r="H14" s="8">
        <f t="shared" si="0"/>
        <v>0.002430555555555555</v>
      </c>
      <c r="I14" s="14">
        <f t="shared" si="0"/>
        <v>0.002777777777777778</v>
      </c>
      <c r="J14" s="8">
        <f t="shared" si="1"/>
        <v>0.003472222222222222</v>
      </c>
      <c r="K14" s="14">
        <f t="shared" si="1"/>
        <v>0.006944444444444444</v>
      </c>
      <c r="L14" s="8">
        <f t="shared" si="1"/>
        <v>0.010416666666666666</v>
      </c>
      <c r="M14" s="14">
        <f t="shared" si="1"/>
        <v>0.013888888888888888</v>
      </c>
      <c r="N14" s="8">
        <f t="shared" si="1"/>
        <v>0.017361111111111112</v>
      </c>
      <c r="O14" s="14">
        <f t="shared" si="1"/>
        <v>0.020833333333333332</v>
      </c>
      <c r="P14" s="8">
        <f t="shared" si="1"/>
        <v>0.024305555555555556</v>
      </c>
      <c r="Q14" s="14">
        <f t="shared" si="1"/>
        <v>0.027777777777777776</v>
      </c>
      <c r="R14" s="13">
        <f t="shared" si="1"/>
        <v>0.03125</v>
      </c>
      <c r="S14" s="15">
        <f t="shared" si="1"/>
        <v>0.034722222222222224</v>
      </c>
      <c r="T14" s="13">
        <f t="shared" si="1"/>
        <v>0.052083333333333336</v>
      </c>
      <c r="U14" s="15">
        <f t="shared" si="1"/>
        <v>0.06944444444444445</v>
      </c>
      <c r="V14" s="13">
        <f t="shared" si="1"/>
        <v>0.07326388888888889</v>
      </c>
      <c r="W14" s="15">
        <f t="shared" si="1"/>
        <v>0.08680555555555557</v>
      </c>
      <c r="X14" s="13">
        <f t="shared" si="1"/>
        <v>0.10416666666666667</v>
      </c>
      <c r="Y14" s="15">
        <f t="shared" si="1"/>
        <v>0.12152777777777778</v>
      </c>
      <c r="Z14" s="13">
        <f t="shared" si="2"/>
        <v>0.1388888888888889</v>
      </c>
      <c r="AA14" s="15">
        <f t="shared" si="2"/>
        <v>0.14651041666666667</v>
      </c>
    </row>
    <row r="15" spans="1:27" ht="15">
      <c r="A15" s="12">
        <v>12.3</v>
      </c>
      <c r="B15" s="8">
        <f t="shared" si="0"/>
        <v>0.0003387533875338753</v>
      </c>
      <c r="C15" s="14">
        <f t="shared" si="0"/>
        <v>0.0006775067750677506</v>
      </c>
      <c r="D15" s="8">
        <f t="shared" si="0"/>
        <v>0.001016260162601626</v>
      </c>
      <c r="E15" s="14">
        <f t="shared" si="0"/>
        <v>0.0013550135501355011</v>
      </c>
      <c r="F15" s="8">
        <f t="shared" si="0"/>
        <v>0.0016937669376693766</v>
      </c>
      <c r="G15" s="14">
        <f t="shared" si="0"/>
        <v>0.002032520325203252</v>
      </c>
      <c r="H15" s="8">
        <f t="shared" si="0"/>
        <v>0.002371273712737127</v>
      </c>
      <c r="I15" s="14">
        <f t="shared" si="0"/>
        <v>0.0027100271002710023</v>
      </c>
      <c r="J15" s="8">
        <f t="shared" si="1"/>
        <v>0.003387533875338753</v>
      </c>
      <c r="K15" s="14">
        <f t="shared" si="1"/>
        <v>0.006775067750677506</v>
      </c>
      <c r="L15" s="8">
        <f t="shared" si="1"/>
        <v>0.01016260162601626</v>
      </c>
      <c r="M15" s="14">
        <f t="shared" si="1"/>
        <v>0.013550135501355013</v>
      </c>
      <c r="N15" s="8">
        <f t="shared" si="1"/>
        <v>0.016937669376693765</v>
      </c>
      <c r="O15" s="14">
        <f t="shared" si="1"/>
        <v>0.02032520325203252</v>
      </c>
      <c r="P15" s="8">
        <f t="shared" si="1"/>
        <v>0.023712737127371274</v>
      </c>
      <c r="Q15" s="14">
        <f t="shared" si="1"/>
        <v>0.027100271002710025</v>
      </c>
      <c r="R15" s="13">
        <f t="shared" si="1"/>
        <v>0.03048780487804878</v>
      </c>
      <c r="S15" s="15">
        <f t="shared" si="1"/>
        <v>0.03387533875338753</v>
      </c>
      <c r="T15" s="13">
        <f t="shared" si="1"/>
        <v>0.0508130081300813</v>
      </c>
      <c r="U15" s="15">
        <f t="shared" si="1"/>
        <v>0.06775067750677506</v>
      </c>
      <c r="V15" s="13">
        <f t="shared" si="1"/>
        <v>0.0714769647696477</v>
      </c>
      <c r="W15" s="15">
        <f t="shared" si="1"/>
        <v>0.08468834688346882</v>
      </c>
      <c r="X15" s="13">
        <f t="shared" si="1"/>
        <v>0.1016260162601626</v>
      </c>
      <c r="Y15" s="15">
        <f t="shared" si="1"/>
        <v>0.11856368563685636</v>
      </c>
      <c r="Z15" s="13">
        <f t="shared" si="2"/>
        <v>0.13550135501355012</v>
      </c>
      <c r="AA15" s="15">
        <f t="shared" si="2"/>
        <v>0.14293699186991868</v>
      </c>
    </row>
    <row r="16" spans="1:27" ht="15">
      <c r="A16" s="12">
        <v>12.6</v>
      </c>
      <c r="B16" s="8">
        <f t="shared" si="0"/>
        <v>0.0003306878306878307</v>
      </c>
      <c r="C16" s="14">
        <f t="shared" si="0"/>
        <v>0.0006613756613756614</v>
      </c>
      <c r="D16" s="8">
        <f t="shared" si="0"/>
        <v>0.000992063492063492</v>
      </c>
      <c r="E16" s="14">
        <f t="shared" si="0"/>
        <v>0.001322751322751323</v>
      </c>
      <c r="F16" s="8">
        <f t="shared" si="0"/>
        <v>0.0016534391534391533</v>
      </c>
      <c r="G16" s="14">
        <f t="shared" si="0"/>
        <v>0.001984126984126984</v>
      </c>
      <c r="H16" s="8">
        <f t="shared" si="0"/>
        <v>0.0023148148148148147</v>
      </c>
      <c r="I16" s="14">
        <f t="shared" si="0"/>
        <v>0.002645502645502646</v>
      </c>
      <c r="J16" s="8">
        <f t="shared" si="1"/>
        <v>0.0033068783068783067</v>
      </c>
      <c r="K16" s="14">
        <f t="shared" si="1"/>
        <v>0.006613756613756613</v>
      </c>
      <c r="L16" s="8">
        <f t="shared" si="1"/>
        <v>0.009920634920634922</v>
      </c>
      <c r="M16" s="14">
        <f t="shared" si="1"/>
        <v>0.013227513227513227</v>
      </c>
      <c r="N16" s="8">
        <f t="shared" si="1"/>
        <v>0.016534391534391537</v>
      </c>
      <c r="O16" s="14">
        <f t="shared" si="1"/>
        <v>0.019841269841269844</v>
      </c>
      <c r="P16" s="8">
        <f t="shared" si="1"/>
        <v>0.02314814814814815</v>
      </c>
      <c r="Q16" s="14">
        <f t="shared" si="1"/>
        <v>0.026455026455026454</v>
      </c>
      <c r="R16" s="13">
        <f t="shared" si="1"/>
        <v>0.029761904761904764</v>
      </c>
      <c r="S16" s="15">
        <f t="shared" si="1"/>
        <v>0.033068783068783074</v>
      </c>
      <c r="T16" s="13">
        <f t="shared" si="1"/>
        <v>0.0496031746031746</v>
      </c>
      <c r="U16" s="15">
        <f t="shared" si="1"/>
        <v>0.06613756613756615</v>
      </c>
      <c r="V16" s="13">
        <f t="shared" si="1"/>
        <v>0.06977513227513228</v>
      </c>
      <c r="W16" s="15">
        <f t="shared" si="1"/>
        <v>0.08267195767195767</v>
      </c>
      <c r="X16" s="13">
        <f t="shared" si="1"/>
        <v>0.0992063492063492</v>
      </c>
      <c r="Y16" s="15">
        <f t="shared" si="1"/>
        <v>0.11574074074074074</v>
      </c>
      <c r="Z16" s="13">
        <f t="shared" si="2"/>
        <v>0.1322751322751323</v>
      </c>
      <c r="AA16" s="15">
        <f t="shared" si="2"/>
        <v>0.13953373015873016</v>
      </c>
    </row>
    <row r="17" spans="1:27" ht="15">
      <c r="A17" s="12">
        <v>12.9</v>
      </c>
      <c r="B17" s="8">
        <f t="shared" si="0"/>
        <v>0.00032299741602067185</v>
      </c>
      <c r="C17" s="14">
        <f t="shared" si="0"/>
        <v>0.0006459948320413437</v>
      </c>
      <c r="D17" s="8">
        <f t="shared" si="0"/>
        <v>0.0009689922480620155</v>
      </c>
      <c r="E17" s="14">
        <f t="shared" si="0"/>
        <v>0.0012919896640826874</v>
      </c>
      <c r="F17" s="8">
        <f t="shared" si="0"/>
        <v>0.001614987080103359</v>
      </c>
      <c r="G17" s="14">
        <f t="shared" si="0"/>
        <v>0.001937984496124031</v>
      </c>
      <c r="H17" s="8">
        <f t="shared" si="0"/>
        <v>0.0022609819121447027</v>
      </c>
      <c r="I17" s="14">
        <f t="shared" si="0"/>
        <v>0.002583979328165375</v>
      </c>
      <c r="J17" s="8">
        <f t="shared" si="1"/>
        <v>0.003229974160206718</v>
      </c>
      <c r="K17" s="14">
        <f t="shared" si="1"/>
        <v>0.006459948320413436</v>
      </c>
      <c r="L17" s="8">
        <f t="shared" si="1"/>
        <v>0.009689922480620155</v>
      </c>
      <c r="M17" s="14">
        <f t="shared" si="1"/>
        <v>0.012919896640826873</v>
      </c>
      <c r="N17" s="8">
        <f t="shared" si="1"/>
        <v>0.01614987080103359</v>
      </c>
      <c r="O17" s="14">
        <f t="shared" si="1"/>
        <v>0.01937984496124031</v>
      </c>
      <c r="P17" s="8">
        <f t="shared" si="1"/>
        <v>0.022609819121447026</v>
      </c>
      <c r="Q17" s="14">
        <f t="shared" si="1"/>
        <v>0.025839793281653745</v>
      </c>
      <c r="R17" s="13">
        <f t="shared" si="1"/>
        <v>0.029069767441860465</v>
      </c>
      <c r="S17" s="15">
        <f t="shared" si="1"/>
        <v>0.03229974160206718</v>
      </c>
      <c r="T17" s="13">
        <f t="shared" si="1"/>
        <v>0.04844961240310078</v>
      </c>
      <c r="U17" s="15">
        <f t="shared" si="1"/>
        <v>0.06459948320413436</v>
      </c>
      <c r="V17" s="13">
        <f t="shared" si="1"/>
        <v>0.06815245478036176</v>
      </c>
      <c r="W17" s="15">
        <f t="shared" si="1"/>
        <v>0.08074935400516796</v>
      </c>
      <c r="X17" s="13">
        <f t="shared" si="1"/>
        <v>0.09689922480620156</v>
      </c>
      <c r="Y17" s="15">
        <f t="shared" si="1"/>
        <v>0.11304909560723514</v>
      </c>
      <c r="Z17" s="13">
        <f t="shared" si="2"/>
        <v>0.12919896640826872</v>
      </c>
      <c r="AA17" s="15">
        <f t="shared" si="2"/>
        <v>0.13628875968992246</v>
      </c>
    </row>
    <row r="18" spans="1:27" ht="15">
      <c r="A18" s="12">
        <v>13.2</v>
      </c>
      <c r="B18" s="8">
        <f t="shared" si="0"/>
        <v>0.0003156565656565657</v>
      </c>
      <c r="C18" s="14">
        <f t="shared" si="0"/>
        <v>0.0006313131313131314</v>
      </c>
      <c r="D18" s="8">
        <f t="shared" si="0"/>
        <v>0.000946969696969697</v>
      </c>
      <c r="E18" s="14">
        <f t="shared" si="0"/>
        <v>0.0012626262626262627</v>
      </c>
      <c r="F18" s="8">
        <f t="shared" si="0"/>
        <v>0.0015782828282828283</v>
      </c>
      <c r="G18" s="14">
        <f t="shared" si="0"/>
        <v>0.001893939393939394</v>
      </c>
      <c r="H18" s="8">
        <f t="shared" si="0"/>
        <v>0.0022095959595959595</v>
      </c>
      <c r="I18" s="14">
        <f t="shared" si="0"/>
        <v>0.0025252525252525255</v>
      </c>
      <c r="J18" s="8">
        <f aca="true" t="shared" si="3" ref="J18:Y33">(J$1)/$A18/24</f>
        <v>0.0031565656565656565</v>
      </c>
      <c r="K18" s="14">
        <f t="shared" si="3"/>
        <v>0.006313131313131313</v>
      </c>
      <c r="L18" s="8">
        <f t="shared" si="3"/>
        <v>0.00946969696969697</v>
      </c>
      <c r="M18" s="14">
        <f t="shared" si="3"/>
        <v>0.012626262626262626</v>
      </c>
      <c r="N18" s="8">
        <f t="shared" si="3"/>
        <v>0.015782828282828284</v>
      </c>
      <c r="O18" s="14">
        <f t="shared" si="3"/>
        <v>0.01893939393939394</v>
      </c>
      <c r="P18" s="8">
        <f t="shared" si="3"/>
        <v>0.022095959595959596</v>
      </c>
      <c r="Q18" s="14">
        <f t="shared" si="3"/>
        <v>0.025252525252525252</v>
      </c>
      <c r="R18" s="13">
        <f t="shared" si="3"/>
        <v>0.02840909090909091</v>
      </c>
      <c r="S18" s="15">
        <f t="shared" si="3"/>
        <v>0.03156565656565657</v>
      </c>
      <c r="T18" s="13">
        <f t="shared" si="3"/>
        <v>0.047348484848484855</v>
      </c>
      <c r="U18" s="15">
        <f t="shared" si="3"/>
        <v>0.06313131313131314</v>
      </c>
      <c r="V18" s="13">
        <f t="shared" si="3"/>
        <v>0.06660353535353536</v>
      </c>
      <c r="W18" s="15">
        <f t="shared" si="3"/>
        <v>0.07891414141414142</v>
      </c>
      <c r="X18" s="13">
        <f t="shared" si="3"/>
        <v>0.09469696969696971</v>
      </c>
      <c r="Y18" s="15">
        <f t="shared" si="3"/>
        <v>0.110479797979798</v>
      </c>
      <c r="Z18" s="13">
        <f aca="true" t="shared" si="4" ref="Z18:AA32">(Z$1)/$A18/24</f>
        <v>0.12626262626262627</v>
      </c>
      <c r="AA18" s="15">
        <f t="shared" si="4"/>
        <v>0.1331912878787879</v>
      </c>
    </row>
    <row r="19" spans="1:27" ht="15">
      <c r="A19" s="12">
        <v>13.5</v>
      </c>
      <c r="B19" s="8">
        <f t="shared" si="0"/>
        <v>0.00030864197530864197</v>
      </c>
      <c r="C19" s="14">
        <f t="shared" si="0"/>
        <v>0.0006172839506172839</v>
      </c>
      <c r="D19" s="8">
        <f t="shared" si="0"/>
        <v>0.000925925925925926</v>
      </c>
      <c r="E19" s="14">
        <f t="shared" si="0"/>
        <v>0.0012345679012345679</v>
      </c>
      <c r="F19" s="8">
        <f t="shared" si="0"/>
        <v>0.0015432098765432098</v>
      </c>
      <c r="G19" s="14">
        <f t="shared" si="0"/>
        <v>0.001851851851851852</v>
      </c>
      <c r="H19" s="8">
        <f t="shared" si="0"/>
        <v>0.0021604938271604936</v>
      </c>
      <c r="I19" s="14">
        <f t="shared" si="0"/>
        <v>0.0024691358024691358</v>
      </c>
      <c r="J19" s="8">
        <f t="shared" si="3"/>
        <v>0.0030864197530864196</v>
      </c>
      <c r="K19" s="14">
        <f t="shared" si="3"/>
        <v>0.006172839506172839</v>
      </c>
      <c r="L19" s="8">
        <f t="shared" si="3"/>
        <v>0.009259259259259259</v>
      </c>
      <c r="M19" s="14">
        <f t="shared" si="3"/>
        <v>0.012345679012345678</v>
      </c>
      <c r="N19" s="8">
        <f t="shared" si="3"/>
        <v>0.015432098765432098</v>
      </c>
      <c r="O19" s="14">
        <f t="shared" si="3"/>
        <v>0.018518518518518517</v>
      </c>
      <c r="P19" s="8">
        <f t="shared" si="3"/>
        <v>0.021604938271604937</v>
      </c>
      <c r="Q19" s="14">
        <f t="shared" si="3"/>
        <v>0.024691358024691357</v>
      </c>
      <c r="R19" s="13">
        <f t="shared" si="3"/>
        <v>0.027777777777777776</v>
      </c>
      <c r="S19" s="15">
        <f t="shared" si="3"/>
        <v>0.030864197530864196</v>
      </c>
      <c r="T19" s="13">
        <f t="shared" si="3"/>
        <v>0.0462962962962963</v>
      </c>
      <c r="U19" s="15">
        <f t="shared" si="3"/>
        <v>0.06172839506172839</v>
      </c>
      <c r="V19" s="13">
        <f t="shared" si="3"/>
        <v>0.06512345679012346</v>
      </c>
      <c r="W19" s="15">
        <f t="shared" si="3"/>
        <v>0.07716049382716049</v>
      </c>
      <c r="X19" s="13">
        <f t="shared" si="3"/>
        <v>0.0925925925925926</v>
      </c>
      <c r="Y19" s="15">
        <f t="shared" si="3"/>
        <v>0.10802469135802469</v>
      </c>
      <c r="Z19" s="13">
        <f t="shared" si="4"/>
        <v>0.12345679012345678</v>
      </c>
      <c r="AA19" s="15">
        <f t="shared" si="4"/>
        <v>0.13023148148148148</v>
      </c>
    </row>
    <row r="20" spans="1:27" ht="15">
      <c r="A20" s="12">
        <v>13.8</v>
      </c>
      <c r="B20" s="8">
        <f t="shared" si="0"/>
        <v>0.00030193236714975844</v>
      </c>
      <c r="C20" s="14">
        <f t="shared" si="0"/>
        <v>0.0006038647342995169</v>
      </c>
      <c r="D20" s="8">
        <f t="shared" si="0"/>
        <v>0.0009057971014492754</v>
      </c>
      <c r="E20" s="14">
        <f t="shared" si="0"/>
        <v>0.0012077294685990338</v>
      </c>
      <c r="F20" s="8">
        <f t="shared" si="0"/>
        <v>0.0015096618357487923</v>
      </c>
      <c r="G20" s="14">
        <f t="shared" si="0"/>
        <v>0.0018115942028985507</v>
      </c>
      <c r="H20" s="8">
        <f t="shared" si="0"/>
        <v>0.002113526570048309</v>
      </c>
      <c r="I20" s="14">
        <f t="shared" si="0"/>
        <v>0.0024154589371980675</v>
      </c>
      <c r="J20" s="8">
        <f t="shared" si="3"/>
        <v>0.0030193236714975845</v>
      </c>
      <c r="K20" s="14">
        <f t="shared" si="3"/>
        <v>0.006038647342995169</v>
      </c>
      <c r="L20" s="8">
        <f t="shared" si="3"/>
        <v>0.009057971014492754</v>
      </c>
      <c r="M20" s="14">
        <f t="shared" si="3"/>
        <v>0.012077294685990338</v>
      </c>
      <c r="N20" s="8">
        <f t="shared" si="3"/>
        <v>0.015096618357487922</v>
      </c>
      <c r="O20" s="14">
        <f t="shared" si="3"/>
        <v>0.018115942028985508</v>
      </c>
      <c r="P20" s="8">
        <f t="shared" si="3"/>
        <v>0.02113526570048309</v>
      </c>
      <c r="Q20" s="14">
        <f t="shared" si="3"/>
        <v>0.024154589371980676</v>
      </c>
      <c r="R20" s="13">
        <f t="shared" si="3"/>
        <v>0.02717391304347826</v>
      </c>
      <c r="S20" s="15">
        <f t="shared" si="3"/>
        <v>0.030193236714975844</v>
      </c>
      <c r="T20" s="13">
        <f t="shared" si="3"/>
        <v>0.04528985507246377</v>
      </c>
      <c r="U20" s="15">
        <f t="shared" si="3"/>
        <v>0.06038647342995169</v>
      </c>
      <c r="V20" s="13">
        <f t="shared" si="3"/>
        <v>0.06370772946859904</v>
      </c>
      <c r="W20" s="15">
        <f t="shared" si="3"/>
        <v>0.0754830917874396</v>
      </c>
      <c r="X20" s="13">
        <f t="shared" si="3"/>
        <v>0.09057971014492754</v>
      </c>
      <c r="Y20" s="15">
        <f t="shared" si="3"/>
        <v>0.10567632850241544</v>
      </c>
      <c r="Z20" s="13">
        <f t="shared" si="4"/>
        <v>0.12077294685990338</v>
      </c>
      <c r="AA20" s="15">
        <f t="shared" si="4"/>
        <v>0.12740036231884058</v>
      </c>
    </row>
    <row r="21" spans="1:27" ht="15">
      <c r="A21" s="12">
        <v>14.1</v>
      </c>
      <c r="B21" s="8">
        <f t="shared" si="0"/>
        <v>0.00029550827423167853</v>
      </c>
      <c r="C21" s="14">
        <f t="shared" si="0"/>
        <v>0.0005910165484633571</v>
      </c>
      <c r="D21" s="8">
        <f t="shared" si="0"/>
        <v>0.0008865248226950354</v>
      </c>
      <c r="E21" s="14">
        <f t="shared" si="0"/>
        <v>0.0011820330969267141</v>
      </c>
      <c r="F21" s="8">
        <f t="shared" si="0"/>
        <v>0.0014775413711583926</v>
      </c>
      <c r="G21" s="14">
        <f t="shared" si="0"/>
        <v>0.0017730496453900709</v>
      </c>
      <c r="H21" s="8">
        <f t="shared" si="0"/>
        <v>0.0020685579196217494</v>
      </c>
      <c r="I21" s="14">
        <f t="shared" si="0"/>
        <v>0.0023640661938534283</v>
      </c>
      <c r="J21" s="8">
        <f t="shared" si="3"/>
        <v>0.0029550827423167852</v>
      </c>
      <c r="K21" s="14">
        <f t="shared" si="3"/>
        <v>0.0059101654846335705</v>
      </c>
      <c r="L21" s="8">
        <f t="shared" si="3"/>
        <v>0.008865248226950355</v>
      </c>
      <c r="M21" s="14">
        <f t="shared" si="3"/>
        <v>0.011820330969267141</v>
      </c>
      <c r="N21" s="8">
        <f t="shared" si="3"/>
        <v>0.014775413711583925</v>
      </c>
      <c r="O21" s="14">
        <f t="shared" si="3"/>
        <v>0.01773049645390071</v>
      </c>
      <c r="P21" s="8">
        <f t="shared" si="3"/>
        <v>0.020685579196217493</v>
      </c>
      <c r="Q21" s="14">
        <f t="shared" si="3"/>
        <v>0.023640661938534282</v>
      </c>
      <c r="R21" s="13">
        <f t="shared" si="3"/>
        <v>0.026595744680851064</v>
      </c>
      <c r="S21" s="15">
        <f t="shared" si="3"/>
        <v>0.02955082742316785</v>
      </c>
      <c r="T21" s="13">
        <f t="shared" si="3"/>
        <v>0.044326241134751775</v>
      </c>
      <c r="U21" s="15">
        <f t="shared" si="3"/>
        <v>0.0591016548463357</v>
      </c>
      <c r="V21" s="13">
        <f t="shared" si="3"/>
        <v>0.06235224586288416</v>
      </c>
      <c r="W21" s="15">
        <f t="shared" si="3"/>
        <v>0.07387706855791963</v>
      </c>
      <c r="X21" s="13">
        <f t="shared" si="3"/>
        <v>0.08865248226950355</v>
      </c>
      <c r="Y21" s="15">
        <f t="shared" si="3"/>
        <v>0.10342789598108748</v>
      </c>
      <c r="Z21" s="13">
        <f t="shared" si="4"/>
        <v>0.1182033096926714</v>
      </c>
      <c r="AA21" s="15">
        <f t="shared" si="4"/>
        <v>0.12468971631205673</v>
      </c>
    </row>
    <row r="22" spans="1:27" ht="15">
      <c r="A22" s="12">
        <v>14.4</v>
      </c>
      <c r="B22" s="8">
        <f aca="true" t="shared" si="5" ref="B22:I41">(B$1/1000)/$A22/24</f>
        <v>0.0002893518518518519</v>
      </c>
      <c r="C22" s="14">
        <f t="shared" si="5"/>
        <v>0.0005787037037037038</v>
      </c>
      <c r="D22" s="8">
        <f t="shared" si="5"/>
        <v>0.0008680555555555555</v>
      </c>
      <c r="E22" s="14">
        <f t="shared" si="5"/>
        <v>0.0011574074074074076</v>
      </c>
      <c r="F22" s="8">
        <f t="shared" si="5"/>
        <v>0.0014467592592592594</v>
      </c>
      <c r="G22" s="14">
        <f t="shared" si="5"/>
        <v>0.001736111111111111</v>
      </c>
      <c r="H22" s="8">
        <f t="shared" si="5"/>
        <v>0.002025462962962963</v>
      </c>
      <c r="I22" s="14">
        <f t="shared" si="5"/>
        <v>0.002314814814814815</v>
      </c>
      <c r="J22" s="8">
        <f t="shared" si="3"/>
        <v>0.002893518518518519</v>
      </c>
      <c r="K22" s="14">
        <f t="shared" si="3"/>
        <v>0.005787037037037038</v>
      </c>
      <c r="L22" s="8">
        <f t="shared" si="3"/>
        <v>0.008680555555555554</v>
      </c>
      <c r="M22" s="14">
        <f t="shared" si="3"/>
        <v>0.011574074074074075</v>
      </c>
      <c r="N22" s="8">
        <f t="shared" si="3"/>
        <v>0.014467592592592593</v>
      </c>
      <c r="O22" s="14">
        <f t="shared" si="3"/>
        <v>0.01736111111111111</v>
      </c>
      <c r="P22" s="8">
        <f t="shared" si="3"/>
        <v>0.02025462962962963</v>
      </c>
      <c r="Q22" s="14">
        <f t="shared" si="3"/>
        <v>0.02314814814814815</v>
      </c>
      <c r="R22" s="13">
        <f t="shared" si="3"/>
        <v>0.026041666666666668</v>
      </c>
      <c r="S22" s="15">
        <f t="shared" si="3"/>
        <v>0.028935185185185185</v>
      </c>
      <c r="T22" s="13">
        <f t="shared" si="3"/>
        <v>0.04340277777777778</v>
      </c>
      <c r="U22" s="15">
        <f t="shared" si="3"/>
        <v>0.05787037037037037</v>
      </c>
      <c r="V22" s="13">
        <f t="shared" si="3"/>
        <v>0.06105324074074075</v>
      </c>
      <c r="W22" s="15">
        <f t="shared" si="3"/>
        <v>0.07233796296296297</v>
      </c>
      <c r="X22" s="13">
        <f t="shared" si="3"/>
        <v>0.08680555555555557</v>
      </c>
      <c r="Y22" s="15">
        <f t="shared" si="3"/>
        <v>0.10127314814814814</v>
      </c>
      <c r="Z22" s="13">
        <f t="shared" si="4"/>
        <v>0.11574074074074074</v>
      </c>
      <c r="AA22" s="15">
        <f t="shared" si="4"/>
        <v>0.12209201388888889</v>
      </c>
    </row>
    <row r="23" spans="1:27" ht="15">
      <c r="A23" s="12">
        <v>14.7</v>
      </c>
      <c r="B23" s="8">
        <f t="shared" si="5"/>
        <v>0.0002834467120181406</v>
      </c>
      <c r="C23" s="14">
        <f t="shared" si="5"/>
        <v>0.0005668934240362812</v>
      </c>
      <c r="D23" s="8">
        <f t="shared" si="5"/>
        <v>0.0008503401360544218</v>
      </c>
      <c r="E23" s="14">
        <f t="shared" si="5"/>
        <v>0.0011337868480725624</v>
      </c>
      <c r="F23" s="8">
        <f t="shared" si="5"/>
        <v>0.0014172335600907031</v>
      </c>
      <c r="G23" s="14">
        <f t="shared" si="5"/>
        <v>0.0017006802721088437</v>
      </c>
      <c r="H23" s="8">
        <f t="shared" si="5"/>
        <v>0.001984126984126984</v>
      </c>
      <c r="I23" s="14">
        <f t="shared" si="5"/>
        <v>0.0022675736961451248</v>
      </c>
      <c r="J23" s="8">
        <f t="shared" si="3"/>
        <v>0.0028344671201814063</v>
      </c>
      <c r="K23" s="14">
        <f t="shared" si="3"/>
        <v>0.005668934240362813</v>
      </c>
      <c r="L23" s="8">
        <f t="shared" si="3"/>
        <v>0.008503401360544218</v>
      </c>
      <c r="M23" s="14">
        <f t="shared" si="3"/>
        <v>0.011337868480725625</v>
      </c>
      <c r="N23" s="8">
        <f t="shared" si="3"/>
        <v>0.014172335600907028</v>
      </c>
      <c r="O23" s="14">
        <f t="shared" si="3"/>
        <v>0.017006802721088437</v>
      </c>
      <c r="P23" s="8">
        <f t="shared" si="3"/>
        <v>0.019841269841269844</v>
      </c>
      <c r="Q23" s="14">
        <f t="shared" si="3"/>
        <v>0.02267573696145125</v>
      </c>
      <c r="R23" s="13">
        <f t="shared" si="3"/>
        <v>0.025510204081632654</v>
      </c>
      <c r="S23" s="15">
        <f t="shared" si="3"/>
        <v>0.028344671201814057</v>
      </c>
      <c r="T23" s="13">
        <f t="shared" si="3"/>
        <v>0.04251700680272109</v>
      </c>
      <c r="U23" s="15">
        <f t="shared" si="3"/>
        <v>0.056689342403628114</v>
      </c>
      <c r="V23" s="13">
        <f t="shared" si="3"/>
        <v>0.05980725623582767</v>
      </c>
      <c r="W23" s="15">
        <f t="shared" si="3"/>
        <v>0.07086167800453515</v>
      </c>
      <c r="X23" s="13">
        <f t="shared" si="3"/>
        <v>0.08503401360544217</v>
      </c>
      <c r="Y23" s="15">
        <f t="shared" si="3"/>
        <v>0.0992063492063492</v>
      </c>
      <c r="Z23" s="13">
        <f t="shared" si="4"/>
        <v>0.11337868480725623</v>
      </c>
      <c r="AA23" s="15">
        <f t="shared" si="4"/>
        <v>0.11960034013605443</v>
      </c>
    </row>
    <row r="24" spans="1:27" ht="15">
      <c r="A24" s="12">
        <v>15</v>
      </c>
      <c r="B24" s="8">
        <f t="shared" si="5"/>
        <v>0.0002777777777777778</v>
      </c>
      <c r="C24" s="14">
        <f t="shared" si="5"/>
        <v>0.0005555555555555556</v>
      </c>
      <c r="D24" s="8">
        <f t="shared" si="5"/>
        <v>0.0008333333333333334</v>
      </c>
      <c r="E24" s="14">
        <f t="shared" si="5"/>
        <v>0.0011111111111111111</v>
      </c>
      <c r="F24" s="8">
        <f t="shared" si="5"/>
        <v>0.001388888888888889</v>
      </c>
      <c r="G24" s="14">
        <f t="shared" si="5"/>
        <v>0.0016666666666666668</v>
      </c>
      <c r="H24" s="8">
        <f t="shared" si="5"/>
        <v>0.0019444444444444442</v>
      </c>
      <c r="I24" s="14">
        <f t="shared" si="5"/>
        <v>0.0022222222222222222</v>
      </c>
      <c r="J24" s="8">
        <f t="shared" si="3"/>
        <v>0.002777777777777778</v>
      </c>
      <c r="K24" s="14">
        <f t="shared" si="3"/>
        <v>0.005555555555555556</v>
      </c>
      <c r="L24" s="8">
        <f t="shared" si="3"/>
        <v>0.008333333333333333</v>
      </c>
      <c r="M24" s="14">
        <f t="shared" si="3"/>
        <v>0.011111111111111112</v>
      </c>
      <c r="N24" s="8">
        <f t="shared" si="3"/>
        <v>0.013888888888888888</v>
      </c>
      <c r="O24" s="14">
        <f t="shared" si="3"/>
        <v>0.016666666666666666</v>
      </c>
      <c r="P24" s="8">
        <f t="shared" si="3"/>
        <v>0.019444444444444445</v>
      </c>
      <c r="Q24" s="14">
        <f t="shared" si="3"/>
        <v>0.022222222222222223</v>
      </c>
      <c r="R24" s="13">
        <f t="shared" si="3"/>
        <v>0.024999999999999998</v>
      </c>
      <c r="S24" s="15">
        <f t="shared" si="3"/>
        <v>0.027777777777777776</v>
      </c>
      <c r="T24" s="13">
        <f t="shared" si="3"/>
        <v>0.041666666666666664</v>
      </c>
      <c r="U24" s="15">
        <f t="shared" si="3"/>
        <v>0.05555555555555555</v>
      </c>
      <c r="V24" s="13">
        <f t="shared" si="3"/>
        <v>0.058611111111111114</v>
      </c>
      <c r="W24" s="15">
        <f t="shared" si="3"/>
        <v>0.06944444444444445</v>
      </c>
      <c r="X24" s="13">
        <f t="shared" si="3"/>
        <v>0.08333333333333333</v>
      </c>
      <c r="Y24" s="15">
        <f t="shared" si="3"/>
        <v>0.09722222222222222</v>
      </c>
      <c r="Z24" s="13">
        <f t="shared" si="4"/>
        <v>0.1111111111111111</v>
      </c>
      <c r="AA24" s="15">
        <f t="shared" si="4"/>
        <v>0.11720833333333334</v>
      </c>
    </row>
    <row r="25" spans="1:27" ht="15">
      <c r="A25" s="12">
        <v>15.3</v>
      </c>
      <c r="B25" s="8">
        <f t="shared" si="5"/>
        <v>0.0002723311546840959</v>
      </c>
      <c r="C25" s="14">
        <f t="shared" si="5"/>
        <v>0.0005446623093681918</v>
      </c>
      <c r="D25" s="8">
        <f t="shared" si="5"/>
        <v>0.0008169934640522876</v>
      </c>
      <c r="E25" s="14">
        <f t="shared" si="5"/>
        <v>0.0010893246187363835</v>
      </c>
      <c r="F25" s="8">
        <f t="shared" si="5"/>
        <v>0.0013616557734204794</v>
      </c>
      <c r="G25" s="14">
        <f t="shared" si="5"/>
        <v>0.0016339869281045752</v>
      </c>
      <c r="H25" s="8">
        <f t="shared" si="5"/>
        <v>0.0019063180827886708</v>
      </c>
      <c r="I25" s="14">
        <f t="shared" si="5"/>
        <v>0.002178649237472767</v>
      </c>
      <c r="J25" s="8">
        <f t="shared" si="3"/>
        <v>0.0027233115468409588</v>
      </c>
      <c r="K25" s="14">
        <f t="shared" si="3"/>
        <v>0.0054466230936819175</v>
      </c>
      <c r="L25" s="8">
        <f t="shared" si="3"/>
        <v>0.008169934640522876</v>
      </c>
      <c r="M25" s="14">
        <f t="shared" si="3"/>
        <v>0.010893246187363835</v>
      </c>
      <c r="N25" s="8">
        <f t="shared" si="3"/>
        <v>0.013616557734204794</v>
      </c>
      <c r="O25" s="14">
        <f t="shared" si="3"/>
        <v>0.016339869281045753</v>
      </c>
      <c r="P25" s="8">
        <f t="shared" si="3"/>
        <v>0.01906318082788671</v>
      </c>
      <c r="Q25" s="14">
        <f t="shared" si="3"/>
        <v>0.02178649237472767</v>
      </c>
      <c r="R25" s="13">
        <f t="shared" si="3"/>
        <v>0.024509803921568627</v>
      </c>
      <c r="S25" s="15">
        <f t="shared" si="3"/>
        <v>0.027233115468409588</v>
      </c>
      <c r="T25" s="13">
        <f t="shared" si="3"/>
        <v>0.04084967320261438</v>
      </c>
      <c r="U25" s="15">
        <f t="shared" si="3"/>
        <v>0.054466230936819175</v>
      </c>
      <c r="V25" s="13">
        <f t="shared" si="3"/>
        <v>0.05746187363834423</v>
      </c>
      <c r="W25" s="15">
        <f t="shared" si="3"/>
        <v>0.06808278867102396</v>
      </c>
      <c r="X25" s="13">
        <f t="shared" si="3"/>
        <v>0.08169934640522876</v>
      </c>
      <c r="Y25" s="15">
        <f t="shared" si="3"/>
        <v>0.09531590413943354</v>
      </c>
      <c r="Z25" s="13">
        <f t="shared" si="4"/>
        <v>0.10893246187363835</v>
      </c>
      <c r="AA25" s="15">
        <f t="shared" si="4"/>
        <v>0.11491013071895424</v>
      </c>
    </row>
    <row r="26" spans="1:27" ht="15">
      <c r="A26" s="12">
        <v>15.6</v>
      </c>
      <c r="B26" s="8">
        <f t="shared" si="5"/>
        <v>0.0002670940170940171</v>
      </c>
      <c r="C26" s="14">
        <f t="shared" si="5"/>
        <v>0.0005341880341880342</v>
      </c>
      <c r="D26" s="8">
        <f t="shared" si="5"/>
        <v>0.0008012820512820514</v>
      </c>
      <c r="E26" s="14">
        <f t="shared" si="5"/>
        <v>0.0010683760683760685</v>
      </c>
      <c r="F26" s="8">
        <f t="shared" si="5"/>
        <v>0.0013354700854700857</v>
      </c>
      <c r="G26" s="14">
        <f t="shared" si="5"/>
        <v>0.0016025641025641027</v>
      </c>
      <c r="H26" s="8">
        <f t="shared" si="5"/>
        <v>0.0018696581196581197</v>
      </c>
      <c r="I26" s="14">
        <f t="shared" si="5"/>
        <v>0.002136752136752137</v>
      </c>
      <c r="J26" s="8">
        <f t="shared" si="3"/>
        <v>0.0026709401709401714</v>
      </c>
      <c r="K26" s="14">
        <f t="shared" si="3"/>
        <v>0.005341880341880343</v>
      </c>
      <c r="L26" s="8">
        <f t="shared" si="3"/>
        <v>0.008012820512820514</v>
      </c>
      <c r="M26" s="14">
        <f t="shared" si="3"/>
        <v>0.010683760683760686</v>
      </c>
      <c r="N26" s="8">
        <f t="shared" si="3"/>
        <v>0.013354700854700856</v>
      </c>
      <c r="O26" s="14">
        <f t="shared" si="3"/>
        <v>0.016025641025641028</v>
      </c>
      <c r="P26" s="8">
        <f t="shared" si="3"/>
        <v>0.018696581196581196</v>
      </c>
      <c r="Q26" s="14">
        <f t="shared" si="3"/>
        <v>0.02136752136752137</v>
      </c>
      <c r="R26" s="13">
        <f t="shared" si="3"/>
        <v>0.02403846153846154</v>
      </c>
      <c r="S26" s="15">
        <f t="shared" si="3"/>
        <v>0.02670940170940171</v>
      </c>
      <c r="T26" s="13">
        <f t="shared" si="3"/>
        <v>0.04006410256410257</v>
      </c>
      <c r="U26" s="15">
        <f t="shared" si="3"/>
        <v>0.05341880341880342</v>
      </c>
      <c r="V26" s="13">
        <f t="shared" si="3"/>
        <v>0.05635683760683761</v>
      </c>
      <c r="W26" s="15">
        <f t="shared" si="3"/>
        <v>0.06677350427350427</v>
      </c>
      <c r="X26" s="13">
        <f t="shared" si="3"/>
        <v>0.08012820512820513</v>
      </c>
      <c r="Y26" s="15">
        <f t="shared" si="3"/>
        <v>0.09348290598290598</v>
      </c>
      <c r="Z26" s="13">
        <f t="shared" si="4"/>
        <v>0.10683760683760685</v>
      </c>
      <c r="AA26" s="15">
        <f t="shared" si="4"/>
        <v>0.11270032051282051</v>
      </c>
    </row>
    <row r="27" spans="1:27" ht="15">
      <c r="A27" s="12">
        <v>15.9</v>
      </c>
      <c r="B27" s="8">
        <f t="shared" si="5"/>
        <v>0.0002620545073375262</v>
      </c>
      <c r="C27" s="14">
        <f t="shared" si="5"/>
        <v>0.0005241090146750524</v>
      </c>
      <c r="D27" s="8">
        <f t="shared" si="5"/>
        <v>0.0007861635220125786</v>
      </c>
      <c r="E27" s="14">
        <f t="shared" si="5"/>
        <v>0.0010482180293501049</v>
      </c>
      <c r="F27" s="8">
        <f t="shared" si="5"/>
        <v>0.001310272536687631</v>
      </c>
      <c r="G27" s="14">
        <f t="shared" si="5"/>
        <v>0.001572327044025157</v>
      </c>
      <c r="H27" s="8">
        <f t="shared" si="5"/>
        <v>0.0018343815513626833</v>
      </c>
      <c r="I27" s="14">
        <f t="shared" si="5"/>
        <v>0.0020964360587002098</v>
      </c>
      <c r="J27" s="8">
        <f t="shared" si="3"/>
        <v>0.002620545073375262</v>
      </c>
      <c r="K27" s="14">
        <f t="shared" si="3"/>
        <v>0.005241090146750524</v>
      </c>
      <c r="L27" s="8">
        <f t="shared" si="3"/>
        <v>0.007861635220125786</v>
      </c>
      <c r="M27" s="14">
        <f t="shared" si="3"/>
        <v>0.010482180293501049</v>
      </c>
      <c r="N27" s="8">
        <f t="shared" si="3"/>
        <v>0.01310272536687631</v>
      </c>
      <c r="O27" s="14">
        <f t="shared" si="3"/>
        <v>0.015723270440251572</v>
      </c>
      <c r="P27" s="8">
        <f t="shared" si="3"/>
        <v>0.018343815513626835</v>
      </c>
      <c r="Q27" s="14">
        <f t="shared" si="3"/>
        <v>0.020964360587002098</v>
      </c>
      <c r="R27" s="13">
        <f t="shared" si="3"/>
        <v>0.023584905660377357</v>
      </c>
      <c r="S27" s="15">
        <f t="shared" si="3"/>
        <v>0.02620545073375262</v>
      </c>
      <c r="T27" s="13">
        <f t="shared" si="3"/>
        <v>0.03930817610062893</v>
      </c>
      <c r="U27" s="15">
        <f t="shared" si="3"/>
        <v>0.05241090146750524</v>
      </c>
      <c r="V27" s="13">
        <f t="shared" si="3"/>
        <v>0.055293501048218036</v>
      </c>
      <c r="W27" s="15">
        <f t="shared" si="3"/>
        <v>0.06551362683438154</v>
      </c>
      <c r="X27" s="13">
        <f t="shared" si="3"/>
        <v>0.07861635220125786</v>
      </c>
      <c r="Y27" s="15">
        <f t="shared" si="3"/>
        <v>0.09171907756813417</v>
      </c>
      <c r="Z27" s="13">
        <f t="shared" si="4"/>
        <v>0.10482180293501048</v>
      </c>
      <c r="AA27" s="15">
        <f t="shared" si="4"/>
        <v>0.11057389937106919</v>
      </c>
    </row>
    <row r="28" spans="1:27" ht="15">
      <c r="A28" s="12">
        <v>16.2</v>
      </c>
      <c r="B28" s="8">
        <f t="shared" si="5"/>
        <v>0.000257201646090535</v>
      </c>
      <c r="C28" s="14">
        <f t="shared" si="5"/>
        <v>0.00051440329218107</v>
      </c>
      <c r="D28" s="8">
        <f t="shared" si="5"/>
        <v>0.0007716049382716049</v>
      </c>
      <c r="E28" s="14">
        <f t="shared" si="5"/>
        <v>0.00102880658436214</v>
      </c>
      <c r="F28" s="8">
        <f t="shared" si="5"/>
        <v>0.001286008230452675</v>
      </c>
      <c r="G28" s="14">
        <f t="shared" si="5"/>
        <v>0.0015432098765432098</v>
      </c>
      <c r="H28" s="8">
        <f t="shared" si="5"/>
        <v>0.0018004115226337447</v>
      </c>
      <c r="I28" s="14">
        <f t="shared" si="5"/>
        <v>0.00205761316872428</v>
      </c>
      <c r="J28" s="8">
        <f t="shared" si="3"/>
        <v>0.00257201646090535</v>
      </c>
      <c r="K28" s="14">
        <f t="shared" si="3"/>
        <v>0.0051440329218107</v>
      </c>
      <c r="L28" s="8">
        <f t="shared" si="3"/>
        <v>0.00771604938271605</v>
      </c>
      <c r="M28" s="14">
        <f t="shared" si="3"/>
        <v>0.0102880658436214</v>
      </c>
      <c r="N28" s="8">
        <f t="shared" si="3"/>
        <v>0.012860082304526751</v>
      </c>
      <c r="O28" s="14">
        <f t="shared" si="3"/>
        <v>0.0154320987654321</v>
      </c>
      <c r="P28" s="8">
        <f t="shared" si="3"/>
        <v>0.01800411522633745</v>
      </c>
      <c r="Q28" s="14">
        <f t="shared" si="3"/>
        <v>0.0205761316872428</v>
      </c>
      <c r="R28" s="13">
        <f t="shared" si="3"/>
        <v>0.02314814814814815</v>
      </c>
      <c r="S28" s="15">
        <f t="shared" si="3"/>
        <v>0.025720164609053502</v>
      </c>
      <c r="T28" s="13">
        <f t="shared" si="3"/>
        <v>0.038580246913580245</v>
      </c>
      <c r="U28" s="15">
        <f t="shared" si="3"/>
        <v>0.051440329218107005</v>
      </c>
      <c r="V28" s="13">
        <f t="shared" si="3"/>
        <v>0.05426954732510289</v>
      </c>
      <c r="W28" s="15">
        <f t="shared" si="3"/>
        <v>0.06430041152263374</v>
      </c>
      <c r="X28" s="13">
        <f t="shared" si="3"/>
        <v>0.07716049382716049</v>
      </c>
      <c r="Y28" s="15">
        <f t="shared" si="3"/>
        <v>0.09002057613168725</v>
      </c>
      <c r="Z28" s="13">
        <f t="shared" si="4"/>
        <v>0.10288065843621401</v>
      </c>
      <c r="AA28" s="15">
        <f t="shared" si="4"/>
        <v>0.10852623456790124</v>
      </c>
    </row>
    <row r="29" spans="1:27" ht="15">
      <c r="A29" s="12">
        <v>16.65</v>
      </c>
      <c r="B29" s="8">
        <f t="shared" si="5"/>
        <v>0.0002502502502502503</v>
      </c>
      <c r="C29" s="14">
        <f t="shared" si="5"/>
        <v>0.0005005005005005006</v>
      </c>
      <c r="D29" s="8">
        <f t="shared" si="5"/>
        <v>0.0007507507507507507</v>
      </c>
      <c r="E29" s="14">
        <f t="shared" si="5"/>
        <v>0.0010010010010010012</v>
      </c>
      <c r="F29" s="8">
        <f t="shared" si="5"/>
        <v>0.0012512512512512515</v>
      </c>
      <c r="G29" s="14">
        <f t="shared" si="5"/>
        <v>0.0015015015015015015</v>
      </c>
      <c r="H29" s="8">
        <f t="shared" si="5"/>
        <v>0.001751751751751752</v>
      </c>
      <c r="I29" s="14">
        <f t="shared" si="5"/>
        <v>0.0020020020020020024</v>
      </c>
      <c r="J29" s="8">
        <f t="shared" si="3"/>
        <v>0.002502502502502503</v>
      </c>
      <c r="K29" s="14">
        <f t="shared" si="3"/>
        <v>0.005005005005005006</v>
      </c>
      <c r="L29" s="8">
        <f t="shared" si="3"/>
        <v>0.007507507507507508</v>
      </c>
      <c r="M29" s="14">
        <f t="shared" si="3"/>
        <v>0.010010010010010012</v>
      </c>
      <c r="N29" s="8">
        <f t="shared" si="3"/>
        <v>0.012512512512512513</v>
      </c>
      <c r="O29" s="14">
        <f t="shared" si="3"/>
        <v>0.015015015015015017</v>
      </c>
      <c r="P29" s="8">
        <f t="shared" si="3"/>
        <v>0.017517517517517518</v>
      </c>
      <c r="Q29" s="14">
        <f t="shared" si="3"/>
        <v>0.020020020020020023</v>
      </c>
      <c r="R29" s="13">
        <f t="shared" si="3"/>
        <v>0.022522522522522525</v>
      </c>
      <c r="S29" s="15">
        <f t="shared" si="3"/>
        <v>0.025025025025025027</v>
      </c>
      <c r="T29" s="13">
        <f t="shared" si="3"/>
        <v>0.037537537537537545</v>
      </c>
      <c r="U29" s="15">
        <f t="shared" si="3"/>
        <v>0.05005005005005005</v>
      </c>
      <c r="V29" s="13">
        <f t="shared" si="3"/>
        <v>0.052802802802802806</v>
      </c>
      <c r="W29" s="15">
        <f t="shared" si="3"/>
        <v>0.06256256256256257</v>
      </c>
      <c r="X29" s="13">
        <f t="shared" si="3"/>
        <v>0.07507507507507509</v>
      </c>
      <c r="Y29" s="15">
        <f t="shared" si="3"/>
        <v>0.0875875875875876</v>
      </c>
      <c r="Z29" s="13">
        <f t="shared" si="4"/>
        <v>0.1001001001001001</v>
      </c>
      <c r="AA29" s="15">
        <f t="shared" si="4"/>
        <v>0.1055930930930931</v>
      </c>
    </row>
    <row r="30" spans="1:27" ht="15">
      <c r="A30" s="12">
        <v>16.8</v>
      </c>
      <c r="B30" s="8">
        <f t="shared" si="5"/>
        <v>0.000248015873015873</v>
      </c>
      <c r="C30" s="14">
        <f t="shared" si="5"/>
        <v>0.000496031746031746</v>
      </c>
      <c r="D30" s="8">
        <f t="shared" si="5"/>
        <v>0.000744047619047619</v>
      </c>
      <c r="E30" s="14">
        <f t="shared" si="5"/>
        <v>0.000992063492063492</v>
      </c>
      <c r="F30" s="8">
        <f t="shared" si="5"/>
        <v>0.001240079365079365</v>
      </c>
      <c r="G30" s="14">
        <f t="shared" si="5"/>
        <v>0.001488095238095238</v>
      </c>
      <c r="H30" s="8">
        <f t="shared" si="5"/>
        <v>0.001736111111111111</v>
      </c>
      <c r="I30" s="14">
        <f t="shared" si="5"/>
        <v>0.001984126984126984</v>
      </c>
      <c r="J30" s="8">
        <f t="shared" si="3"/>
        <v>0.00248015873015873</v>
      </c>
      <c r="K30" s="14">
        <f t="shared" si="3"/>
        <v>0.00496031746031746</v>
      </c>
      <c r="L30" s="8">
        <f t="shared" si="3"/>
        <v>0.007440476190476191</v>
      </c>
      <c r="M30" s="14">
        <f t="shared" si="3"/>
        <v>0.00992063492063492</v>
      </c>
      <c r="N30" s="8">
        <f t="shared" si="3"/>
        <v>0.01240079365079365</v>
      </c>
      <c r="O30" s="14">
        <f t="shared" si="3"/>
        <v>0.014880952380952382</v>
      </c>
      <c r="P30" s="8">
        <f t="shared" si="3"/>
        <v>0.01736111111111111</v>
      </c>
      <c r="Q30" s="14">
        <f t="shared" si="3"/>
        <v>0.01984126984126984</v>
      </c>
      <c r="R30" s="13">
        <f t="shared" si="3"/>
        <v>0.022321428571428572</v>
      </c>
      <c r="S30" s="15">
        <f t="shared" si="3"/>
        <v>0.0248015873015873</v>
      </c>
      <c r="T30" s="13">
        <f t="shared" si="3"/>
        <v>0.03720238095238095</v>
      </c>
      <c r="U30" s="15">
        <f t="shared" si="3"/>
        <v>0.0496031746031746</v>
      </c>
      <c r="V30" s="13">
        <f t="shared" si="3"/>
        <v>0.05233134920634921</v>
      </c>
      <c r="W30" s="15">
        <f t="shared" si="3"/>
        <v>0.062003968253968256</v>
      </c>
      <c r="X30" s="13">
        <f t="shared" si="3"/>
        <v>0.0744047619047619</v>
      </c>
      <c r="Y30" s="15">
        <f t="shared" si="3"/>
        <v>0.08680555555555554</v>
      </c>
      <c r="Z30" s="13">
        <f t="shared" si="4"/>
        <v>0.0992063492063492</v>
      </c>
      <c r="AA30" s="15">
        <f t="shared" si="4"/>
        <v>0.10465029761904761</v>
      </c>
    </row>
    <row r="31" spans="1:27" ht="15">
      <c r="A31" s="12">
        <v>17.1</v>
      </c>
      <c r="B31" s="8">
        <f t="shared" si="5"/>
        <v>0.00024366471734892786</v>
      </c>
      <c r="C31" s="14">
        <f t="shared" si="5"/>
        <v>0.0004873294346978557</v>
      </c>
      <c r="D31" s="8">
        <f t="shared" si="5"/>
        <v>0.0007309941520467836</v>
      </c>
      <c r="E31" s="14">
        <f t="shared" si="5"/>
        <v>0.0009746588693957114</v>
      </c>
      <c r="F31" s="8">
        <f t="shared" si="5"/>
        <v>0.0012183235867446393</v>
      </c>
      <c r="G31" s="14">
        <f t="shared" si="5"/>
        <v>0.0014619883040935672</v>
      </c>
      <c r="H31" s="8">
        <f t="shared" si="5"/>
        <v>0.0017056530214424948</v>
      </c>
      <c r="I31" s="14">
        <f t="shared" si="5"/>
        <v>0.001949317738791423</v>
      </c>
      <c r="J31" s="8">
        <f t="shared" si="3"/>
        <v>0.0024366471734892786</v>
      </c>
      <c r="K31" s="14">
        <f t="shared" si="3"/>
        <v>0.004873294346978557</v>
      </c>
      <c r="L31" s="8">
        <f t="shared" si="3"/>
        <v>0.007309941520467836</v>
      </c>
      <c r="M31" s="14">
        <f t="shared" si="3"/>
        <v>0.009746588693957114</v>
      </c>
      <c r="N31" s="8">
        <f t="shared" si="3"/>
        <v>0.012183235867446393</v>
      </c>
      <c r="O31" s="14">
        <f t="shared" si="3"/>
        <v>0.014619883040935672</v>
      </c>
      <c r="P31" s="8">
        <f t="shared" si="3"/>
        <v>0.01705653021442495</v>
      </c>
      <c r="Q31" s="14">
        <f t="shared" si="3"/>
        <v>0.01949317738791423</v>
      </c>
      <c r="R31" s="13">
        <f t="shared" si="3"/>
        <v>0.021929824561403508</v>
      </c>
      <c r="S31" s="15">
        <f t="shared" si="3"/>
        <v>0.024366471734892786</v>
      </c>
      <c r="T31" s="13">
        <f t="shared" si="3"/>
        <v>0.03654970760233918</v>
      </c>
      <c r="U31" s="15">
        <f t="shared" si="3"/>
        <v>0.04873294346978557</v>
      </c>
      <c r="V31" s="13">
        <f t="shared" si="3"/>
        <v>0.05141325536062378</v>
      </c>
      <c r="W31" s="15">
        <f t="shared" si="3"/>
        <v>0.06091617933723196</v>
      </c>
      <c r="X31" s="13">
        <f t="shared" si="3"/>
        <v>0.07309941520467836</v>
      </c>
      <c r="Y31" s="15">
        <f t="shared" si="3"/>
        <v>0.08528265107212475</v>
      </c>
      <c r="Z31" s="13">
        <f t="shared" si="4"/>
        <v>0.09746588693957114</v>
      </c>
      <c r="AA31" s="15">
        <f t="shared" si="4"/>
        <v>0.10281432748538011</v>
      </c>
    </row>
    <row r="32" spans="1:27" ht="15">
      <c r="A32" s="12">
        <v>17.4</v>
      </c>
      <c r="B32" s="8">
        <f t="shared" si="5"/>
        <v>0.0002394636015325671</v>
      </c>
      <c r="C32" s="14">
        <f t="shared" si="5"/>
        <v>0.0004789272030651342</v>
      </c>
      <c r="D32" s="8">
        <f t="shared" si="5"/>
        <v>0.0007183908045977011</v>
      </c>
      <c r="E32" s="14">
        <f t="shared" si="5"/>
        <v>0.0009578544061302684</v>
      </c>
      <c r="F32" s="8">
        <f t="shared" si="5"/>
        <v>0.0011973180076628354</v>
      </c>
      <c r="G32" s="14">
        <f t="shared" si="5"/>
        <v>0.0014367816091954023</v>
      </c>
      <c r="H32" s="8">
        <f t="shared" si="5"/>
        <v>0.0016762452107279694</v>
      </c>
      <c r="I32" s="14">
        <f t="shared" si="5"/>
        <v>0.0019157088122605367</v>
      </c>
      <c r="J32" s="8">
        <f t="shared" si="3"/>
        <v>0.0023946360153256708</v>
      </c>
      <c r="K32" s="14">
        <f t="shared" si="3"/>
        <v>0.0047892720306513415</v>
      </c>
      <c r="L32" s="8">
        <f t="shared" si="3"/>
        <v>0.007183908045977012</v>
      </c>
      <c r="M32" s="14">
        <f t="shared" si="3"/>
        <v>0.009578544061302683</v>
      </c>
      <c r="N32" s="8">
        <f t="shared" si="3"/>
        <v>0.011973180076628355</v>
      </c>
      <c r="O32" s="14">
        <f t="shared" si="3"/>
        <v>0.014367816091954025</v>
      </c>
      <c r="P32" s="8">
        <f t="shared" si="3"/>
        <v>0.016762452107279693</v>
      </c>
      <c r="Q32" s="14">
        <f t="shared" si="3"/>
        <v>0.019157088122605366</v>
      </c>
      <c r="R32" s="13">
        <f t="shared" si="3"/>
        <v>0.021551724137931036</v>
      </c>
      <c r="S32" s="15">
        <f t="shared" si="3"/>
        <v>0.02394636015325671</v>
      </c>
      <c r="T32" s="13">
        <f t="shared" si="3"/>
        <v>0.03591954022988506</v>
      </c>
      <c r="U32" s="15">
        <f t="shared" si="3"/>
        <v>0.04789272030651342</v>
      </c>
      <c r="V32" s="13">
        <f t="shared" si="3"/>
        <v>0.05052681992337166</v>
      </c>
      <c r="W32" s="15">
        <f t="shared" si="3"/>
        <v>0.05986590038314177</v>
      </c>
      <c r="X32" s="13">
        <f t="shared" si="3"/>
        <v>0.07183908045977012</v>
      </c>
      <c r="Y32" s="15">
        <f t="shared" si="3"/>
        <v>0.08381226053639847</v>
      </c>
      <c r="Z32" s="13">
        <f t="shared" si="4"/>
        <v>0.09578544061302684</v>
      </c>
      <c r="AA32" s="15">
        <f t="shared" si="4"/>
        <v>0.10104166666666668</v>
      </c>
    </row>
    <row r="33" spans="1:27" ht="15">
      <c r="A33" s="12">
        <v>17.7</v>
      </c>
      <c r="B33" s="8">
        <f t="shared" si="5"/>
        <v>0.00023540489642184562</v>
      </c>
      <c r="C33" s="14">
        <f t="shared" si="5"/>
        <v>0.00047080979284369124</v>
      </c>
      <c r="D33" s="8">
        <f t="shared" si="5"/>
        <v>0.0007062146892655367</v>
      </c>
      <c r="E33" s="14">
        <f t="shared" si="5"/>
        <v>0.0009416195856873825</v>
      </c>
      <c r="F33" s="8">
        <f t="shared" si="5"/>
        <v>0.0011770244821092278</v>
      </c>
      <c r="G33" s="14">
        <f t="shared" si="5"/>
        <v>0.0014124293785310734</v>
      </c>
      <c r="H33" s="8">
        <f t="shared" si="5"/>
        <v>0.0016478342749529189</v>
      </c>
      <c r="I33" s="14">
        <f t="shared" si="5"/>
        <v>0.001883239171374765</v>
      </c>
      <c r="J33" s="8">
        <f t="shared" si="3"/>
        <v>0.0023540489642184556</v>
      </c>
      <c r="K33" s="14">
        <f t="shared" si="3"/>
        <v>0.004708097928436911</v>
      </c>
      <c r="L33" s="8">
        <f t="shared" si="3"/>
        <v>0.007062146892655368</v>
      </c>
      <c r="M33" s="14">
        <f t="shared" si="3"/>
        <v>0.009416195856873822</v>
      </c>
      <c r="N33" s="8">
        <f t="shared" si="3"/>
        <v>0.011770244821092278</v>
      </c>
      <c r="O33" s="14">
        <f t="shared" si="3"/>
        <v>0.014124293785310736</v>
      </c>
      <c r="P33" s="8">
        <f t="shared" si="3"/>
        <v>0.016478342749529192</v>
      </c>
      <c r="Q33" s="14">
        <f t="shared" si="3"/>
        <v>0.018832391713747645</v>
      </c>
      <c r="R33" s="13">
        <f t="shared" si="3"/>
        <v>0.0211864406779661</v>
      </c>
      <c r="S33" s="15">
        <f t="shared" si="3"/>
        <v>0.023540489642184557</v>
      </c>
      <c r="T33" s="13">
        <f t="shared" si="3"/>
        <v>0.03531073446327684</v>
      </c>
      <c r="U33" s="15">
        <f t="shared" si="3"/>
        <v>0.047080979284369114</v>
      </c>
      <c r="V33" s="13">
        <f t="shared" si="3"/>
        <v>0.04967043314500943</v>
      </c>
      <c r="W33" s="15">
        <f t="shared" si="3"/>
        <v>0.0588512241054614</v>
      </c>
      <c r="X33" s="13">
        <f t="shared" si="3"/>
        <v>0.07062146892655367</v>
      </c>
      <c r="Y33" s="15">
        <f aca="true" t="shared" si="6" ref="Y33:AA41">(Y$1)/$A33/24</f>
        <v>0.08239171374764595</v>
      </c>
      <c r="Z33" s="13">
        <f t="shared" si="6"/>
        <v>0.09416195856873823</v>
      </c>
      <c r="AA33" s="15">
        <f t="shared" si="6"/>
        <v>0.09932909604519774</v>
      </c>
    </row>
    <row r="34" spans="1:27" ht="15">
      <c r="A34" s="12">
        <v>18</v>
      </c>
      <c r="B34" s="8">
        <f t="shared" si="5"/>
        <v>0.0002314814814814815</v>
      </c>
      <c r="C34" s="14">
        <f t="shared" si="5"/>
        <v>0.000462962962962963</v>
      </c>
      <c r="D34" s="8">
        <f t="shared" si="5"/>
        <v>0.0006944444444444445</v>
      </c>
      <c r="E34" s="14">
        <f t="shared" si="5"/>
        <v>0.000925925925925926</v>
      </c>
      <c r="F34" s="8">
        <f t="shared" si="5"/>
        <v>0.0011574074074074073</v>
      </c>
      <c r="G34" s="14">
        <f t="shared" si="5"/>
        <v>0.001388888888888889</v>
      </c>
      <c r="H34" s="8">
        <f t="shared" si="5"/>
        <v>0.0016203703703703703</v>
      </c>
      <c r="I34" s="14">
        <f t="shared" si="5"/>
        <v>0.001851851851851852</v>
      </c>
      <c r="J34" s="8">
        <f aca="true" t="shared" si="7" ref="J34:Y41">(J$1)/$A34/24</f>
        <v>0.0023148148148148147</v>
      </c>
      <c r="K34" s="14">
        <f t="shared" si="7"/>
        <v>0.004629629629629629</v>
      </c>
      <c r="L34" s="8">
        <f t="shared" si="7"/>
        <v>0.006944444444444444</v>
      </c>
      <c r="M34" s="14">
        <f t="shared" si="7"/>
        <v>0.009259259259259259</v>
      </c>
      <c r="N34" s="8">
        <f t="shared" si="7"/>
        <v>0.011574074074074075</v>
      </c>
      <c r="O34" s="14">
        <f t="shared" si="7"/>
        <v>0.013888888888888888</v>
      </c>
      <c r="P34" s="8">
        <f t="shared" si="7"/>
        <v>0.016203703703703703</v>
      </c>
      <c r="Q34" s="14">
        <f t="shared" si="7"/>
        <v>0.018518518518518517</v>
      </c>
      <c r="R34" s="13">
        <f t="shared" si="7"/>
        <v>0.020833333333333332</v>
      </c>
      <c r="S34" s="15">
        <f t="shared" si="7"/>
        <v>0.02314814814814815</v>
      </c>
      <c r="T34" s="13">
        <f t="shared" si="7"/>
        <v>0.034722222222222224</v>
      </c>
      <c r="U34" s="15">
        <f t="shared" si="7"/>
        <v>0.0462962962962963</v>
      </c>
      <c r="V34" s="13">
        <f t="shared" si="7"/>
        <v>0.0488425925925926</v>
      </c>
      <c r="W34" s="15">
        <f t="shared" si="7"/>
        <v>0.05787037037037037</v>
      </c>
      <c r="X34" s="13">
        <f t="shared" si="7"/>
        <v>0.06944444444444445</v>
      </c>
      <c r="Y34" s="15">
        <f t="shared" si="7"/>
        <v>0.08101851851851852</v>
      </c>
      <c r="Z34" s="13">
        <f t="shared" si="6"/>
        <v>0.0925925925925926</v>
      </c>
      <c r="AA34" s="15">
        <f t="shared" si="6"/>
        <v>0.09767361111111111</v>
      </c>
    </row>
    <row r="35" spans="1:27" ht="15">
      <c r="A35" s="12">
        <v>18.3</v>
      </c>
      <c r="B35" s="8">
        <f t="shared" si="5"/>
        <v>0.00022768670309653916</v>
      </c>
      <c r="C35" s="14">
        <f t="shared" si="5"/>
        <v>0.0004553734061930783</v>
      </c>
      <c r="D35" s="8">
        <f t="shared" si="5"/>
        <v>0.0006830601092896174</v>
      </c>
      <c r="E35" s="14">
        <f t="shared" si="5"/>
        <v>0.0009107468123861566</v>
      </c>
      <c r="F35" s="8">
        <f t="shared" si="5"/>
        <v>0.0011384335154826957</v>
      </c>
      <c r="G35" s="14">
        <f t="shared" si="5"/>
        <v>0.0013661202185792348</v>
      </c>
      <c r="H35" s="8">
        <f t="shared" si="5"/>
        <v>0.0015938069216757738</v>
      </c>
      <c r="I35" s="14">
        <f t="shared" si="5"/>
        <v>0.0018214936247723133</v>
      </c>
      <c r="J35" s="8">
        <f t="shared" si="7"/>
        <v>0.0022768670309653914</v>
      </c>
      <c r="K35" s="14">
        <f t="shared" si="7"/>
        <v>0.004553734061930783</v>
      </c>
      <c r="L35" s="8">
        <f t="shared" si="7"/>
        <v>0.006830601092896175</v>
      </c>
      <c r="M35" s="14">
        <f t="shared" si="7"/>
        <v>0.009107468123861566</v>
      </c>
      <c r="N35" s="8">
        <f t="shared" si="7"/>
        <v>0.011384335154826957</v>
      </c>
      <c r="O35" s="14">
        <f t="shared" si="7"/>
        <v>0.01366120218579235</v>
      </c>
      <c r="P35" s="8">
        <f t="shared" si="7"/>
        <v>0.01593806921675774</v>
      </c>
      <c r="Q35" s="14">
        <f t="shared" si="7"/>
        <v>0.01821493624772313</v>
      </c>
      <c r="R35" s="13">
        <f t="shared" si="7"/>
        <v>0.020491803278688523</v>
      </c>
      <c r="S35" s="15">
        <f t="shared" si="7"/>
        <v>0.022768670309653915</v>
      </c>
      <c r="T35" s="13">
        <f t="shared" si="7"/>
        <v>0.03415300546448088</v>
      </c>
      <c r="U35" s="15">
        <f t="shared" si="7"/>
        <v>0.04553734061930783</v>
      </c>
      <c r="V35" s="13">
        <f t="shared" si="7"/>
        <v>0.04804189435336976</v>
      </c>
      <c r="W35" s="15">
        <f t="shared" si="7"/>
        <v>0.05692167577413479</v>
      </c>
      <c r="X35" s="13">
        <f t="shared" si="7"/>
        <v>0.06830601092896176</v>
      </c>
      <c r="Y35" s="15">
        <f t="shared" si="7"/>
        <v>0.07969034608378871</v>
      </c>
      <c r="Z35" s="13">
        <f t="shared" si="6"/>
        <v>0.09107468123861566</v>
      </c>
      <c r="AA35" s="15">
        <f t="shared" si="6"/>
        <v>0.0960724043715847</v>
      </c>
    </row>
    <row r="36" spans="1:27" ht="15">
      <c r="A36" s="12">
        <v>18.6</v>
      </c>
      <c r="B36" s="8">
        <f t="shared" si="5"/>
        <v>0.0002240143369175627</v>
      </c>
      <c r="C36" s="14">
        <f t="shared" si="5"/>
        <v>0.0004480286738351254</v>
      </c>
      <c r="D36" s="8">
        <f t="shared" si="5"/>
        <v>0.0006720430107526881</v>
      </c>
      <c r="E36" s="14">
        <f t="shared" si="5"/>
        <v>0.0008960573476702508</v>
      </c>
      <c r="F36" s="8">
        <f t="shared" si="5"/>
        <v>0.0011200716845878136</v>
      </c>
      <c r="G36" s="14">
        <f t="shared" si="5"/>
        <v>0.0013440860215053762</v>
      </c>
      <c r="H36" s="8">
        <f t="shared" si="5"/>
        <v>0.001568100358422939</v>
      </c>
      <c r="I36" s="14">
        <f t="shared" si="5"/>
        <v>0.0017921146953405016</v>
      </c>
      <c r="J36" s="8">
        <f t="shared" si="7"/>
        <v>0.002240143369175627</v>
      </c>
      <c r="K36" s="14">
        <f t="shared" si="7"/>
        <v>0.004480286738351254</v>
      </c>
      <c r="L36" s="8">
        <f t="shared" si="7"/>
        <v>0.006720430107526882</v>
      </c>
      <c r="M36" s="14">
        <f t="shared" si="7"/>
        <v>0.008960573476702509</v>
      </c>
      <c r="N36" s="8">
        <f t="shared" si="7"/>
        <v>0.011200716845878136</v>
      </c>
      <c r="O36" s="14">
        <f t="shared" si="7"/>
        <v>0.013440860215053764</v>
      </c>
      <c r="P36" s="8">
        <f t="shared" si="7"/>
        <v>0.01568100358422939</v>
      </c>
      <c r="Q36" s="14">
        <f t="shared" si="7"/>
        <v>0.017921146953405017</v>
      </c>
      <c r="R36" s="13">
        <f t="shared" si="7"/>
        <v>0.020161290322580645</v>
      </c>
      <c r="S36" s="15">
        <f t="shared" si="7"/>
        <v>0.022401433691756272</v>
      </c>
      <c r="T36" s="13">
        <f t="shared" si="7"/>
        <v>0.033602150537634407</v>
      </c>
      <c r="U36" s="15">
        <f t="shared" si="7"/>
        <v>0.044802867383512544</v>
      </c>
      <c r="V36" s="13">
        <f t="shared" si="7"/>
        <v>0.04726702508960573</v>
      </c>
      <c r="W36" s="15">
        <f t="shared" si="7"/>
        <v>0.056003584229390675</v>
      </c>
      <c r="X36" s="13">
        <f t="shared" si="7"/>
        <v>0.06720430107526881</v>
      </c>
      <c r="Y36" s="15">
        <f t="shared" si="7"/>
        <v>0.07840501792114694</v>
      </c>
      <c r="Z36" s="13">
        <f t="shared" si="6"/>
        <v>0.08960573476702509</v>
      </c>
      <c r="AA36" s="15">
        <f t="shared" si="6"/>
        <v>0.0945228494623656</v>
      </c>
    </row>
    <row r="37" spans="1:27" ht="15">
      <c r="A37" s="12">
        <v>18.9</v>
      </c>
      <c r="B37" s="8">
        <f t="shared" si="5"/>
        <v>0.00022045855379188714</v>
      </c>
      <c r="C37" s="14">
        <f t="shared" si="5"/>
        <v>0.0004409171075837743</v>
      </c>
      <c r="D37" s="8">
        <f t="shared" si="5"/>
        <v>0.0006613756613756613</v>
      </c>
      <c r="E37" s="14">
        <f t="shared" si="5"/>
        <v>0.0008818342151675486</v>
      </c>
      <c r="F37" s="8">
        <f t="shared" si="5"/>
        <v>0.0011022927689594358</v>
      </c>
      <c r="G37" s="14">
        <f t="shared" si="5"/>
        <v>0.0013227513227513227</v>
      </c>
      <c r="H37" s="8">
        <f t="shared" si="5"/>
        <v>0.0015432098765432098</v>
      </c>
      <c r="I37" s="14">
        <f t="shared" si="5"/>
        <v>0.0017636684303350971</v>
      </c>
      <c r="J37" s="8">
        <f t="shared" si="7"/>
        <v>0.0022045855379188716</v>
      </c>
      <c r="K37" s="14">
        <f t="shared" si="7"/>
        <v>0.004409171075837743</v>
      </c>
      <c r="L37" s="8">
        <f t="shared" si="7"/>
        <v>0.006613756613756614</v>
      </c>
      <c r="M37" s="14">
        <f t="shared" si="7"/>
        <v>0.008818342151675486</v>
      </c>
      <c r="N37" s="8">
        <f t="shared" si="7"/>
        <v>0.011022927689594357</v>
      </c>
      <c r="O37" s="14">
        <f t="shared" si="7"/>
        <v>0.013227513227513229</v>
      </c>
      <c r="P37" s="8">
        <f t="shared" si="7"/>
        <v>0.0154320987654321</v>
      </c>
      <c r="Q37" s="14">
        <f t="shared" si="7"/>
        <v>0.017636684303350973</v>
      </c>
      <c r="R37" s="13">
        <f t="shared" si="7"/>
        <v>0.019841269841269844</v>
      </c>
      <c r="S37" s="15">
        <f t="shared" si="7"/>
        <v>0.022045855379188715</v>
      </c>
      <c r="T37" s="13">
        <f t="shared" si="7"/>
        <v>0.033068783068783074</v>
      </c>
      <c r="U37" s="15">
        <f t="shared" si="7"/>
        <v>0.04409171075837743</v>
      </c>
      <c r="V37" s="13">
        <f t="shared" si="7"/>
        <v>0.04651675485008819</v>
      </c>
      <c r="W37" s="15">
        <f t="shared" si="7"/>
        <v>0.055114638447971785</v>
      </c>
      <c r="X37" s="13">
        <f t="shared" si="7"/>
        <v>0.06613756613756615</v>
      </c>
      <c r="Y37" s="15">
        <f t="shared" si="7"/>
        <v>0.0771604938271605</v>
      </c>
      <c r="Z37" s="13">
        <f t="shared" si="6"/>
        <v>0.08818342151675486</v>
      </c>
      <c r="AA37" s="15">
        <f t="shared" si="6"/>
        <v>0.09302248677248677</v>
      </c>
    </row>
    <row r="38" spans="1:27" ht="15">
      <c r="A38" s="12">
        <v>19.2</v>
      </c>
      <c r="B38" s="8">
        <f t="shared" si="5"/>
        <v>0.0002170138888888889</v>
      </c>
      <c r="C38" s="14">
        <f t="shared" si="5"/>
        <v>0.0004340277777777778</v>
      </c>
      <c r="D38" s="8">
        <f t="shared" si="5"/>
        <v>0.0006510416666666666</v>
      </c>
      <c r="E38" s="14">
        <f t="shared" si="5"/>
        <v>0.0008680555555555556</v>
      </c>
      <c r="F38" s="8">
        <f t="shared" si="5"/>
        <v>0.0010850694444444445</v>
      </c>
      <c r="G38" s="14">
        <f t="shared" si="5"/>
        <v>0.0013020833333333333</v>
      </c>
      <c r="H38" s="8">
        <f t="shared" si="5"/>
        <v>0.0015190972222222222</v>
      </c>
      <c r="I38" s="14">
        <f t="shared" si="5"/>
        <v>0.0017361111111111112</v>
      </c>
      <c r="J38" s="8">
        <f t="shared" si="7"/>
        <v>0.002170138888888889</v>
      </c>
      <c r="K38" s="14">
        <f t="shared" si="7"/>
        <v>0.004340277777777778</v>
      </c>
      <c r="L38" s="8">
        <f t="shared" si="7"/>
        <v>0.006510416666666667</v>
      </c>
      <c r="M38" s="14">
        <f t="shared" si="7"/>
        <v>0.008680555555555556</v>
      </c>
      <c r="N38" s="8">
        <f t="shared" si="7"/>
        <v>0.010850694444444446</v>
      </c>
      <c r="O38" s="14">
        <f t="shared" si="7"/>
        <v>0.013020833333333334</v>
      </c>
      <c r="P38" s="8">
        <f t="shared" si="7"/>
        <v>0.015190972222222224</v>
      </c>
      <c r="Q38" s="14">
        <f t="shared" si="7"/>
        <v>0.017361111111111112</v>
      </c>
      <c r="R38" s="13">
        <f t="shared" si="7"/>
        <v>0.01953125</v>
      </c>
      <c r="S38" s="15">
        <f t="shared" si="7"/>
        <v>0.02170138888888889</v>
      </c>
      <c r="T38" s="13">
        <f t="shared" si="7"/>
        <v>0.032552083333333336</v>
      </c>
      <c r="U38" s="15">
        <f t="shared" si="7"/>
        <v>0.04340277777777778</v>
      </c>
      <c r="V38" s="13">
        <f t="shared" si="7"/>
        <v>0.04578993055555556</v>
      </c>
      <c r="W38" s="15">
        <f t="shared" si="7"/>
        <v>0.05425347222222223</v>
      </c>
      <c r="X38" s="13">
        <f t="shared" si="7"/>
        <v>0.06510416666666667</v>
      </c>
      <c r="Y38" s="15">
        <f t="shared" si="7"/>
        <v>0.07595486111111112</v>
      </c>
      <c r="Z38" s="13">
        <f t="shared" si="6"/>
        <v>0.08680555555555557</v>
      </c>
      <c r="AA38" s="15">
        <f t="shared" si="6"/>
        <v>0.09156901041666667</v>
      </c>
    </row>
    <row r="39" spans="1:27" ht="15">
      <c r="A39" s="12">
        <v>19.5</v>
      </c>
      <c r="B39" s="8">
        <f t="shared" si="5"/>
        <v>0.00021367521367521368</v>
      </c>
      <c r="C39" s="14">
        <f t="shared" si="5"/>
        <v>0.00042735042735042735</v>
      </c>
      <c r="D39" s="8">
        <f t="shared" si="5"/>
        <v>0.000641025641025641</v>
      </c>
      <c r="E39" s="14">
        <f t="shared" si="5"/>
        <v>0.0008547008547008547</v>
      </c>
      <c r="F39" s="8">
        <f t="shared" si="5"/>
        <v>0.0010683760683760683</v>
      </c>
      <c r="G39" s="14">
        <f t="shared" si="5"/>
        <v>0.001282051282051282</v>
      </c>
      <c r="H39" s="8">
        <f t="shared" si="5"/>
        <v>0.0014957264957264956</v>
      </c>
      <c r="I39" s="14">
        <f t="shared" si="5"/>
        <v>0.0017094017094017094</v>
      </c>
      <c r="J39" s="8">
        <f t="shared" si="7"/>
        <v>0.0021367521367521365</v>
      </c>
      <c r="K39" s="14">
        <f t="shared" si="7"/>
        <v>0.004273504273504273</v>
      </c>
      <c r="L39" s="8">
        <f t="shared" si="7"/>
        <v>0.006410256410256411</v>
      </c>
      <c r="M39" s="14">
        <f t="shared" si="7"/>
        <v>0.008547008547008546</v>
      </c>
      <c r="N39" s="8">
        <f t="shared" si="7"/>
        <v>0.010683760683760682</v>
      </c>
      <c r="O39" s="14">
        <f t="shared" si="7"/>
        <v>0.012820512820512822</v>
      </c>
      <c r="P39" s="8">
        <f t="shared" si="7"/>
        <v>0.014957264957264958</v>
      </c>
      <c r="Q39" s="14">
        <f t="shared" si="7"/>
        <v>0.017094017094017092</v>
      </c>
      <c r="R39" s="13">
        <f t="shared" si="7"/>
        <v>0.019230769230769232</v>
      </c>
      <c r="S39" s="15">
        <f t="shared" si="7"/>
        <v>0.021367521367521364</v>
      </c>
      <c r="T39" s="13">
        <f t="shared" si="7"/>
        <v>0.032051282051282055</v>
      </c>
      <c r="U39" s="15">
        <f t="shared" si="7"/>
        <v>0.04273504273504273</v>
      </c>
      <c r="V39" s="13">
        <f t="shared" si="7"/>
        <v>0.04508547008547009</v>
      </c>
      <c r="W39" s="15">
        <f t="shared" si="7"/>
        <v>0.05341880341880342</v>
      </c>
      <c r="X39" s="13">
        <f t="shared" si="7"/>
        <v>0.06410256410256411</v>
      </c>
      <c r="Y39" s="15">
        <f t="shared" si="7"/>
        <v>0.07478632478632478</v>
      </c>
      <c r="Z39" s="13">
        <f t="shared" si="6"/>
        <v>0.08547008547008546</v>
      </c>
      <c r="AA39" s="15">
        <f t="shared" si="6"/>
        <v>0.09016025641025642</v>
      </c>
    </row>
    <row r="40" spans="1:27" ht="15">
      <c r="A40" s="12">
        <v>19.8</v>
      </c>
      <c r="B40" s="8">
        <f t="shared" si="5"/>
        <v>0.00021043771043771046</v>
      </c>
      <c r="C40" s="14">
        <f t="shared" si="5"/>
        <v>0.0004208754208754209</v>
      </c>
      <c r="D40" s="8">
        <f t="shared" si="5"/>
        <v>0.0006313131313131313</v>
      </c>
      <c r="E40" s="14">
        <f t="shared" si="5"/>
        <v>0.0008417508417508418</v>
      </c>
      <c r="F40" s="8">
        <f t="shared" si="5"/>
        <v>0.0010521885521885522</v>
      </c>
      <c r="G40" s="14">
        <f t="shared" si="5"/>
        <v>0.0012626262626262625</v>
      </c>
      <c r="H40" s="8">
        <f t="shared" si="5"/>
        <v>0.001473063973063973</v>
      </c>
      <c r="I40" s="14">
        <f t="shared" si="5"/>
        <v>0.0016835016835016836</v>
      </c>
      <c r="J40" s="8">
        <f t="shared" si="7"/>
        <v>0.0021043771043771043</v>
      </c>
      <c r="K40" s="14">
        <f t="shared" si="7"/>
        <v>0.004208754208754209</v>
      </c>
      <c r="L40" s="8">
        <f t="shared" si="7"/>
        <v>0.006313131313131313</v>
      </c>
      <c r="M40" s="14">
        <f t="shared" si="7"/>
        <v>0.008417508417508417</v>
      </c>
      <c r="N40" s="8">
        <f t="shared" si="7"/>
        <v>0.010521885521885523</v>
      </c>
      <c r="O40" s="14">
        <f t="shared" si="7"/>
        <v>0.012626262626262626</v>
      </c>
      <c r="P40" s="8">
        <f t="shared" si="7"/>
        <v>0.014730639730639731</v>
      </c>
      <c r="Q40" s="14">
        <f t="shared" si="7"/>
        <v>0.016835016835016835</v>
      </c>
      <c r="R40" s="13">
        <f t="shared" si="7"/>
        <v>0.01893939393939394</v>
      </c>
      <c r="S40" s="15">
        <f t="shared" si="7"/>
        <v>0.021043771043771045</v>
      </c>
      <c r="T40" s="13">
        <f t="shared" si="7"/>
        <v>0.03156565656565657</v>
      </c>
      <c r="U40" s="15">
        <f t="shared" si="7"/>
        <v>0.04208754208754209</v>
      </c>
      <c r="V40" s="13">
        <f t="shared" si="7"/>
        <v>0.04440235690235691</v>
      </c>
      <c r="W40" s="15">
        <f t="shared" si="7"/>
        <v>0.052609427609427606</v>
      </c>
      <c r="X40" s="13">
        <f t="shared" si="7"/>
        <v>0.06313131313131314</v>
      </c>
      <c r="Y40" s="15">
        <f t="shared" si="7"/>
        <v>0.07365319865319865</v>
      </c>
      <c r="Z40" s="13">
        <f t="shared" si="6"/>
        <v>0.08417508417508418</v>
      </c>
      <c r="AA40" s="15">
        <f t="shared" si="6"/>
        <v>0.08879419191919191</v>
      </c>
    </row>
    <row r="41" spans="1:27" ht="15">
      <c r="A41" s="12">
        <v>20.1</v>
      </c>
      <c r="B41" s="8">
        <f t="shared" si="5"/>
        <v>0.00020729684908789387</v>
      </c>
      <c r="C41" s="14">
        <f t="shared" si="5"/>
        <v>0.00041459369817578774</v>
      </c>
      <c r="D41" s="8">
        <f t="shared" si="5"/>
        <v>0.0006218905472636815</v>
      </c>
      <c r="E41" s="14">
        <f t="shared" si="5"/>
        <v>0.0008291873963515755</v>
      </c>
      <c r="F41" s="8">
        <f t="shared" si="5"/>
        <v>0.0010364842454394692</v>
      </c>
      <c r="G41" s="14">
        <f t="shared" si="5"/>
        <v>0.001243781094527363</v>
      </c>
      <c r="H41" s="8">
        <f t="shared" si="5"/>
        <v>0.0014510779436152567</v>
      </c>
      <c r="I41" s="14">
        <f t="shared" si="5"/>
        <v>0.001658374792703151</v>
      </c>
      <c r="J41" s="8">
        <f t="shared" si="7"/>
        <v>0.0020729684908789383</v>
      </c>
      <c r="K41" s="14">
        <f t="shared" si="7"/>
        <v>0.004145936981757877</v>
      </c>
      <c r="L41" s="8">
        <f t="shared" si="7"/>
        <v>0.006218905472636815</v>
      </c>
      <c r="M41" s="14">
        <f t="shared" si="7"/>
        <v>0.008291873963515753</v>
      </c>
      <c r="N41" s="8">
        <f t="shared" si="7"/>
        <v>0.010364842454394693</v>
      </c>
      <c r="O41" s="14">
        <f t="shared" si="7"/>
        <v>0.01243781094527363</v>
      </c>
      <c r="P41" s="8">
        <f t="shared" si="7"/>
        <v>0.014510779436152569</v>
      </c>
      <c r="Q41" s="14">
        <f t="shared" si="7"/>
        <v>0.016583747927031506</v>
      </c>
      <c r="R41" s="13">
        <f t="shared" si="7"/>
        <v>0.018656716417910446</v>
      </c>
      <c r="S41" s="15">
        <f t="shared" si="7"/>
        <v>0.020729684908789386</v>
      </c>
      <c r="T41" s="13">
        <f t="shared" si="7"/>
        <v>0.031094527363184077</v>
      </c>
      <c r="U41" s="15">
        <f t="shared" si="7"/>
        <v>0.04145936981757877</v>
      </c>
      <c r="V41" s="13">
        <f t="shared" si="7"/>
        <v>0.04373963515754561</v>
      </c>
      <c r="W41" s="15">
        <f t="shared" si="7"/>
        <v>0.05182421227197346</v>
      </c>
      <c r="X41" s="13">
        <f t="shared" si="7"/>
        <v>0.062189054726368154</v>
      </c>
      <c r="Y41" s="15">
        <f t="shared" si="7"/>
        <v>0.07255389718076284</v>
      </c>
      <c r="Z41" s="13">
        <f t="shared" si="6"/>
        <v>0.08291873963515754</v>
      </c>
      <c r="AA41" s="15">
        <f t="shared" si="6"/>
        <v>0.0874689054726368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zoomScale="75" zoomScaleNormal="75" workbookViewId="0" topLeftCell="A1">
      <selection activeCell="AJ18" sqref="AJ18"/>
    </sheetView>
  </sheetViews>
  <sheetFormatPr defaultColWidth="11.421875" defaultRowHeight="15"/>
  <cols>
    <col min="1" max="1" width="20.7109375" style="116" customWidth="1"/>
    <col min="2" max="2" width="13.7109375" style="1" customWidth="1"/>
    <col min="3" max="3" width="12.7109375" style="144" customWidth="1"/>
    <col min="4" max="4" width="7.7109375" style="4" hidden="1" customWidth="1"/>
    <col min="5" max="14" width="8.7109375" style="4" hidden="1" customWidth="1"/>
    <col min="15" max="15" width="2.7109375" style="4" hidden="1" customWidth="1"/>
    <col min="16" max="17" width="8.7109375" style="4" hidden="1" customWidth="1"/>
    <col min="18" max="18" width="2.7109375" style="4" customWidth="1"/>
    <col min="19" max="19" width="8.7109375" style="162" customWidth="1"/>
    <col min="20" max="20" width="2.7109375" style="20" customWidth="1"/>
    <col min="21" max="21" width="7.7109375" style="148" customWidth="1"/>
    <col min="22" max="22" width="7.7109375" style="146" customWidth="1"/>
    <col min="23" max="24" width="5.7109375" style="149" customWidth="1"/>
    <col min="25" max="25" width="20.7109375" style="2" customWidth="1"/>
    <col min="26" max="27" width="5.7109375" style="5" customWidth="1"/>
    <col min="28" max="28" width="20.7109375" style="2" customWidth="1"/>
    <col min="29" max="30" width="5.7109375" style="6" customWidth="1"/>
    <col min="31" max="31" width="20.7109375" style="2" customWidth="1"/>
    <col min="32" max="33" width="5.7109375" style="5" customWidth="1"/>
    <col min="34" max="34" width="20.7109375" style="2" customWidth="1"/>
    <col min="35" max="35" width="9.00390625" style="2" customWidth="1"/>
    <col min="36" max="40" width="10.7109375" style="2" customWidth="1"/>
    <col min="41" max="16384" width="9.00390625" style="2" customWidth="1"/>
  </cols>
  <sheetData>
    <row r="1" spans="1:34" ht="19.5" customHeight="1" thickBot="1">
      <c r="A1" s="215" t="s">
        <v>67</v>
      </c>
      <c r="B1" s="217" t="s">
        <v>0</v>
      </c>
      <c r="C1" s="219" t="s">
        <v>1</v>
      </c>
      <c r="D1" s="245" t="s">
        <v>64</v>
      </c>
      <c r="E1" s="243" t="s">
        <v>63</v>
      </c>
      <c r="F1" s="244"/>
      <c r="G1" s="239" t="s">
        <v>91</v>
      </c>
      <c r="H1" s="240"/>
      <c r="I1" s="243" t="s">
        <v>90</v>
      </c>
      <c r="J1" s="244"/>
      <c r="K1" s="239" t="s">
        <v>105</v>
      </c>
      <c r="L1" s="240"/>
      <c r="M1" s="241" t="s">
        <v>121</v>
      </c>
      <c r="N1" s="242"/>
      <c r="O1" s="61"/>
      <c r="P1" s="239" t="s">
        <v>158</v>
      </c>
      <c r="Q1" s="240"/>
      <c r="R1" s="58"/>
      <c r="S1" s="231" t="s">
        <v>57</v>
      </c>
      <c r="T1" s="29"/>
      <c r="U1" s="226" t="s">
        <v>66</v>
      </c>
      <c r="V1" s="227"/>
      <c r="W1" s="228" t="s">
        <v>65</v>
      </c>
      <c r="X1" s="229"/>
      <c r="Y1" s="230"/>
      <c r="Z1" s="233" t="s">
        <v>58</v>
      </c>
      <c r="AA1" s="234"/>
      <c r="AB1" s="235"/>
      <c r="AC1" s="236" t="s">
        <v>59</v>
      </c>
      <c r="AD1" s="237"/>
      <c r="AE1" s="238"/>
      <c r="AF1" s="221" t="s">
        <v>60</v>
      </c>
      <c r="AG1" s="222"/>
      <c r="AH1" s="223"/>
    </row>
    <row r="2" spans="1:34" ht="15" customHeight="1" thickBot="1">
      <c r="A2" s="216"/>
      <c r="B2" s="218"/>
      <c r="C2" s="220"/>
      <c r="D2" s="246"/>
      <c r="E2" s="76" t="s">
        <v>77</v>
      </c>
      <c r="F2" s="77" t="s">
        <v>57</v>
      </c>
      <c r="G2" s="78" t="s">
        <v>77</v>
      </c>
      <c r="H2" s="79" t="s">
        <v>57</v>
      </c>
      <c r="I2" s="76" t="s">
        <v>77</v>
      </c>
      <c r="J2" s="77" t="s">
        <v>57</v>
      </c>
      <c r="K2" s="78" t="s">
        <v>77</v>
      </c>
      <c r="L2" s="79" t="s">
        <v>57</v>
      </c>
      <c r="M2" s="87" t="s">
        <v>77</v>
      </c>
      <c r="N2" s="80" t="s">
        <v>57</v>
      </c>
      <c r="O2" s="81"/>
      <c r="P2" s="78" t="s">
        <v>77</v>
      </c>
      <c r="Q2" s="79" t="s">
        <v>57</v>
      </c>
      <c r="R2" s="82"/>
      <c r="S2" s="232"/>
      <c r="T2" s="83"/>
      <c r="U2" s="224">
        <v>1.05</v>
      </c>
      <c r="V2" s="225"/>
      <c r="W2" s="150">
        <v>0.9</v>
      </c>
      <c r="X2" s="151">
        <v>0.95</v>
      </c>
      <c r="Y2" s="152" t="s">
        <v>104</v>
      </c>
      <c r="Z2" s="154">
        <v>0.85</v>
      </c>
      <c r="AA2" s="155">
        <v>0.9</v>
      </c>
      <c r="AB2" s="153" t="s">
        <v>104</v>
      </c>
      <c r="AC2" s="156">
        <v>0.8</v>
      </c>
      <c r="AD2" s="157">
        <v>0.85</v>
      </c>
      <c r="AE2" s="158" t="s">
        <v>104</v>
      </c>
      <c r="AF2" s="160">
        <v>0.75</v>
      </c>
      <c r="AG2" s="161">
        <v>0.8</v>
      </c>
      <c r="AH2" s="159" t="s">
        <v>104</v>
      </c>
    </row>
    <row r="3" spans="1:34" s="3" customFormat="1" ht="18" customHeight="1">
      <c r="A3" s="93" t="s">
        <v>2</v>
      </c>
      <c r="B3" s="67" t="s">
        <v>3</v>
      </c>
      <c r="C3" s="68">
        <v>21593</v>
      </c>
      <c r="D3" s="69"/>
      <c r="E3" s="70" t="s">
        <v>46</v>
      </c>
      <c r="F3" s="94">
        <v>12.5</v>
      </c>
      <c r="G3" s="98"/>
      <c r="H3" s="99"/>
      <c r="I3" s="95"/>
      <c r="J3" s="84"/>
      <c r="K3" s="91"/>
      <c r="L3" s="92"/>
      <c r="M3" s="88" t="s">
        <v>122</v>
      </c>
      <c r="N3" s="71">
        <v>11</v>
      </c>
      <c r="O3" s="72"/>
      <c r="P3" s="112"/>
      <c r="Q3" s="133"/>
      <c r="R3" s="72"/>
      <c r="S3" s="73">
        <v>12.5</v>
      </c>
      <c r="T3" s="74"/>
      <c r="U3" s="75">
        <f>SUM(S3*1.05)</f>
        <v>13.125</v>
      </c>
      <c r="V3" s="131" t="s">
        <v>92</v>
      </c>
      <c r="W3" s="27">
        <f>SUM(S3*0.9)</f>
        <v>11.25</v>
      </c>
      <c r="X3" s="174">
        <f>SUM(S3*0.95)</f>
        <v>11.875</v>
      </c>
      <c r="Y3" s="188" t="s">
        <v>205</v>
      </c>
      <c r="Z3" s="27">
        <f>SUM(S3*0.85)</f>
        <v>10.625</v>
      </c>
      <c r="AA3" s="174">
        <f>SUM(S3*0.9)</f>
        <v>11.25</v>
      </c>
      <c r="AB3" s="175" t="s">
        <v>203</v>
      </c>
      <c r="AC3" s="27">
        <f>SUM(S3*0.8)</f>
        <v>10</v>
      </c>
      <c r="AD3" s="174">
        <f>SUM(S3*0.85)</f>
        <v>10.625</v>
      </c>
      <c r="AE3" s="176" t="s">
        <v>204</v>
      </c>
      <c r="AF3" s="27">
        <f>SUM(S3*0.75)</f>
        <v>9.375</v>
      </c>
      <c r="AG3" s="174">
        <f>SUM(S3*0.8)</f>
        <v>10</v>
      </c>
      <c r="AH3" s="177" t="s">
        <v>206</v>
      </c>
    </row>
    <row r="4" spans="1:34" ht="18" customHeight="1">
      <c r="A4" s="16" t="s">
        <v>4</v>
      </c>
      <c r="B4" s="19" t="s">
        <v>5</v>
      </c>
      <c r="C4" s="21">
        <v>24454</v>
      </c>
      <c r="D4" s="129"/>
      <c r="E4" s="46" t="s">
        <v>47</v>
      </c>
      <c r="F4" s="38">
        <v>16.8</v>
      </c>
      <c r="G4" s="40"/>
      <c r="H4" s="41"/>
      <c r="I4" s="96"/>
      <c r="J4" s="85"/>
      <c r="K4" s="23"/>
      <c r="L4" s="24"/>
      <c r="M4" s="89"/>
      <c r="N4" s="59"/>
      <c r="O4" s="63"/>
      <c r="P4" s="113" t="s">
        <v>191</v>
      </c>
      <c r="Q4" s="134">
        <v>15.5</v>
      </c>
      <c r="R4" s="63"/>
      <c r="S4" s="64">
        <v>15.5</v>
      </c>
      <c r="T4" s="37"/>
      <c r="U4" s="35">
        <f>SUM(S4*1.05)</f>
        <v>16.275000000000002</v>
      </c>
      <c r="V4" s="54" t="s">
        <v>98</v>
      </c>
      <c r="W4" s="28">
        <f aca="true" t="shared" si="0" ref="W4:W55">SUM(S4*0.9)</f>
        <v>13.950000000000001</v>
      </c>
      <c r="X4" s="163">
        <f aca="true" t="shared" si="1" ref="X4:X55">SUM(S4*0.95)</f>
        <v>14.725</v>
      </c>
      <c r="Y4" s="189" t="s">
        <v>207</v>
      </c>
      <c r="Z4" s="140">
        <f aca="true" t="shared" si="2" ref="Z4:Z55">SUM(S4*0.85)</f>
        <v>13.174999999999999</v>
      </c>
      <c r="AA4" s="164">
        <f aca="true" t="shared" si="3" ref="AA4:AA55">SUM(S4*0.9)</f>
        <v>13.950000000000001</v>
      </c>
      <c r="AB4" s="165" t="s">
        <v>208</v>
      </c>
      <c r="AC4" s="132">
        <f aca="true" t="shared" si="4" ref="AC4:AC55">SUM(S4*0.8)</f>
        <v>12.4</v>
      </c>
      <c r="AD4" s="168">
        <f aca="true" t="shared" si="5" ref="AD4:AD55">SUM(S4*0.85)</f>
        <v>13.174999999999999</v>
      </c>
      <c r="AE4" s="169" t="s">
        <v>209</v>
      </c>
      <c r="AF4" s="141">
        <f aca="true" t="shared" si="6" ref="AF4:AF55">SUM(S4*0.75)</f>
        <v>11.625</v>
      </c>
      <c r="AG4" s="171">
        <f aca="true" t="shared" si="7" ref="AG4:AG55">SUM(S4*0.8)</f>
        <v>12.4</v>
      </c>
      <c r="AH4" s="172" t="s">
        <v>210</v>
      </c>
    </row>
    <row r="5" spans="1:34" ht="18" customHeight="1">
      <c r="A5" s="111" t="s">
        <v>179</v>
      </c>
      <c r="B5" s="62" t="s">
        <v>178</v>
      </c>
      <c r="C5" s="142"/>
      <c r="D5" s="130"/>
      <c r="E5" s="100"/>
      <c r="F5" s="101"/>
      <c r="G5" s="102"/>
      <c r="H5" s="103"/>
      <c r="I5" s="100"/>
      <c r="J5" s="101"/>
      <c r="K5" s="102"/>
      <c r="L5" s="103"/>
      <c r="M5" s="100"/>
      <c r="N5" s="104"/>
      <c r="O5" s="66"/>
      <c r="P5" s="113"/>
      <c r="Q5" s="135"/>
      <c r="R5" s="66"/>
      <c r="S5" s="64"/>
      <c r="T5" s="66"/>
      <c r="U5" s="139"/>
      <c r="V5" s="145"/>
      <c r="W5" s="28">
        <f t="shared" si="0"/>
        <v>0</v>
      </c>
      <c r="X5" s="163">
        <f t="shared" si="1"/>
        <v>0</v>
      </c>
      <c r="Y5" s="190"/>
      <c r="Z5" s="140">
        <f t="shared" si="2"/>
        <v>0</v>
      </c>
      <c r="AA5" s="164">
        <f t="shared" si="3"/>
        <v>0</v>
      </c>
      <c r="AB5" s="166"/>
      <c r="AC5" s="132">
        <f t="shared" si="4"/>
        <v>0</v>
      </c>
      <c r="AD5" s="168">
        <f t="shared" si="5"/>
        <v>0</v>
      </c>
      <c r="AE5" s="170"/>
      <c r="AF5" s="141">
        <f t="shared" si="6"/>
        <v>0</v>
      </c>
      <c r="AG5" s="171">
        <f t="shared" si="7"/>
        <v>0</v>
      </c>
      <c r="AH5" s="173"/>
    </row>
    <row r="6" spans="1:34" ht="18" customHeight="1">
      <c r="A6" s="17" t="s">
        <v>6</v>
      </c>
      <c r="B6" s="18" t="s">
        <v>7</v>
      </c>
      <c r="C6" s="22">
        <v>25383</v>
      </c>
      <c r="D6" s="48"/>
      <c r="E6" s="47" t="s">
        <v>48</v>
      </c>
      <c r="F6" s="39">
        <v>12.8</v>
      </c>
      <c r="G6" s="42" t="s">
        <v>70</v>
      </c>
      <c r="H6" s="43">
        <v>13</v>
      </c>
      <c r="I6" s="97" t="s">
        <v>79</v>
      </c>
      <c r="J6" s="86">
        <v>13.5</v>
      </c>
      <c r="K6" s="25" t="s">
        <v>110</v>
      </c>
      <c r="L6" s="26">
        <v>14</v>
      </c>
      <c r="M6" s="90"/>
      <c r="N6" s="60"/>
      <c r="O6" s="63"/>
      <c r="P6" s="114" t="s">
        <v>159</v>
      </c>
      <c r="Q6" s="136">
        <v>13</v>
      </c>
      <c r="R6" s="63"/>
      <c r="S6" s="65">
        <v>13</v>
      </c>
      <c r="T6" s="37"/>
      <c r="U6" s="36">
        <f aca="true" t="shared" si="8" ref="U6:U15">SUM(S6*1.05)</f>
        <v>13.65</v>
      </c>
      <c r="V6" s="55" t="s">
        <v>155</v>
      </c>
      <c r="W6" s="27">
        <f t="shared" si="0"/>
        <v>11.700000000000001</v>
      </c>
      <c r="X6" s="174">
        <f t="shared" si="1"/>
        <v>12.35</v>
      </c>
      <c r="Y6" s="191" t="s">
        <v>211</v>
      </c>
      <c r="Z6" s="27">
        <f t="shared" si="2"/>
        <v>11.049999999999999</v>
      </c>
      <c r="AA6" s="174">
        <f t="shared" si="3"/>
        <v>11.700000000000001</v>
      </c>
      <c r="AB6" s="178" t="s">
        <v>212</v>
      </c>
      <c r="AC6" s="27">
        <f t="shared" si="4"/>
        <v>10.4</v>
      </c>
      <c r="AD6" s="174">
        <f t="shared" si="5"/>
        <v>11.049999999999999</v>
      </c>
      <c r="AE6" s="179" t="s">
        <v>213</v>
      </c>
      <c r="AF6" s="27">
        <f t="shared" si="6"/>
        <v>9.75</v>
      </c>
      <c r="AG6" s="174">
        <f t="shared" si="7"/>
        <v>10.4</v>
      </c>
      <c r="AH6" s="180" t="s">
        <v>214</v>
      </c>
    </row>
    <row r="7" spans="1:34" ht="18" customHeight="1">
      <c r="A7" s="16" t="s">
        <v>8</v>
      </c>
      <c r="B7" s="19" t="s">
        <v>9</v>
      </c>
      <c r="C7" s="21">
        <v>27618</v>
      </c>
      <c r="D7" s="129"/>
      <c r="E7" s="46" t="s">
        <v>49</v>
      </c>
      <c r="F7" s="38">
        <v>16.1</v>
      </c>
      <c r="G7" s="40"/>
      <c r="H7" s="41"/>
      <c r="I7" s="96"/>
      <c r="J7" s="85"/>
      <c r="K7" s="23"/>
      <c r="L7" s="24"/>
      <c r="M7" s="89" t="s">
        <v>123</v>
      </c>
      <c r="N7" s="59">
        <v>16</v>
      </c>
      <c r="O7" s="63"/>
      <c r="P7" s="113"/>
      <c r="Q7" s="134"/>
      <c r="R7" s="63"/>
      <c r="S7" s="64">
        <v>16</v>
      </c>
      <c r="T7" s="37"/>
      <c r="U7" s="35">
        <f t="shared" si="8"/>
        <v>16.8</v>
      </c>
      <c r="V7" s="54" t="s">
        <v>95</v>
      </c>
      <c r="W7" s="28">
        <f t="shared" si="0"/>
        <v>14.4</v>
      </c>
      <c r="X7" s="163">
        <f t="shared" si="1"/>
        <v>15.2</v>
      </c>
      <c r="Y7" s="189" t="s">
        <v>215</v>
      </c>
      <c r="Z7" s="140">
        <f t="shared" si="2"/>
        <v>13.6</v>
      </c>
      <c r="AA7" s="164">
        <f t="shared" si="3"/>
        <v>14.4</v>
      </c>
      <c r="AB7" s="165" t="s">
        <v>216</v>
      </c>
      <c r="AC7" s="132">
        <f t="shared" si="4"/>
        <v>12.8</v>
      </c>
      <c r="AD7" s="168">
        <f t="shared" si="5"/>
        <v>13.6</v>
      </c>
      <c r="AE7" s="169" t="s">
        <v>217</v>
      </c>
      <c r="AF7" s="141">
        <f t="shared" si="6"/>
        <v>12</v>
      </c>
      <c r="AG7" s="171">
        <f t="shared" si="7"/>
        <v>12.8</v>
      </c>
      <c r="AH7" s="172" t="s">
        <v>218</v>
      </c>
    </row>
    <row r="8" spans="1:34" ht="18" customHeight="1">
      <c r="A8" s="17" t="s">
        <v>107</v>
      </c>
      <c r="B8" s="18" t="s">
        <v>108</v>
      </c>
      <c r="C8" s="22">
        <v>29937</v>
      </c>
      <c r="D8" s="48"/>
      <c r="E8" s="47"/>
      <c r="F8" s="39"/>
      <c r="G8" s="42"/>
      <c r="H8" s="43"/>
      <c r="I8" s="97"/>
      <c r="J8" s="86"/>
      <c r="K8" s="25" t="s">
        <v>109</v>
      </c>
      <c r="L8" s="26">
        <v>11.5</v>
      </c>
      <c r="M8" s="90" t="s">
        <v>124</v>
      </c>
      <c r="N8" s="60">
        <v>13</v>
      </c>
      <c r="O8" s="63"/>
      <c r="P8" s="114"/>
      <c r="Q8" s="136"/>
      <c r="R8" s="63"/>
      <c r="S8" s="65">
        <v>13</v>
      </c>
      <c r="T8" s="37"/>
      <c r="U8" s="36">
        <f t="shared" si="8"/>
        <v>13.65</v>
      </c>
      <c r="V8" s="55" t="s">
        <v>155</v>
      </c>
      <c r="W8" s="27">
        <f t="shared" si="0"/>
        <v>11.700000000000001</v>
      </c>
      <c r="X8" s="174">
        <f t="shared" si="1"/>
        <v>12.35</v>
      </c>
      <c r="Y8" s="191" t="s">
        <v>211</v>
      </c>
      <c r="Z8" s="27">
        <f t="shared" si="2"/>
        <v>11.049999999999999</v>
      </c>
      <c r="AA8" s="174">
        <f t="shared" si="3"/>
        <v>11.700000000000001</v>
      </c>
      <c r="AB8" s="178" t="s">
        <v>212</v>
      </c>
      <c r="AC8" s="27">
        <f t="shared" si="4"/>
        <v>10.4</v>
      </c>
      <c r="AD8" s="174">
        <f t="shared" si="5"/>
        <v>11.049999999999999</v>
      </c>
      <c r="AE8" s="179" t="s">
        <v>213</v>
      </c>
      <c r="AF8" s="27">
        <f t="shared" si="6"/>
        <v>9.75</v>
      </c>
      <c r="AG8" s="174">
        <f t="shared" si="7"/>
        <v>10.4</v>
      </c>
      <c r="AH8" s="180" t="s">
        <v>214</v>
      </c>
    </row>
    <row r="9" spans="1:34" ht="18" customHeight="1">
      <c r="A9" s="16" t="s">
        <v>10</v>
      </c>
      <c r="B9" s="19" t="s">
        <v>11</v>
      </c>
      <c r="C9" s="21">
        <v>34582</v>
      </c>
      <c r="D9" s="129"/>
      <c r="E9" s="46" t="s">
        <v>50</v>
      </c>
      <c r="F9" s="38">
        <v>15.9</v>
      </c>
      <c r="G9" s="40" t="s">
        <v>75</v>
      </c>
      <c r="H9" s="41">
        <v>15.5</v>
      </c>
      <c r="I9" s="96"/>
      <c r="J9" s="85"/>
      <c r="K9" s="23" t="s">
        <v>111</v>
      </c>
      <c r="L9" s="24">
        <v>16.5</v>
      </c>
      <c r="M9" s="89" t="s">
        <v>125</v>
      </c>
      <c r="N9" s="59">
        <v>15.5</v>
      </c>
      <c r="O9" s="63"/>
      <c r="P9" s="113" t="s">
        <v>192</v>
      </c>
      <c r="Q9" s="134">
        <v>16</v>
      </c>
      <c r="R9" s="63"/>
      <c r="S9" s="64">
        <v>16</v>
      </c>
      <c r="T9" s="37"/>
      <c r="U9" s="35">
        <f t="shared" si="8"/>
        <v>16.8</v>
      </c>
      <c r="V9" s="54" t="s">
        <v>101</v>
      </c>
      <c r="W9" s="28">
        <f t="shared" si="0"/>
        <v>14.4</v>
      </c>
      <c r="X9" s="163">
        <f t="shared" si="1"/>
        <v>15.2</v>
      </c>
      <c r="Y9" s="189" t="s">
        <v>215</v>
      </c>
      <c r="Z9" s="140">
        <f t="shared" si="2"/>
        <v>13.6</v>
      </c>
      <c r="AA9" s="164">
        <f t="shared" si="3"/>
        <v>14.4</v>
      </c>
      <c r="AB9" s="165" t="s">
        <v>216</v>
      </c>
      <c r="AC9" s="132">
        <f t="shared" si="4"/>
        <v>12.8</v>
      </c>
      <c r="AD9" s="168">
        <f t="shared" si="5"/>
        <v>13.6</v>
      </c>
      <c r="AE9" s="169" t="s">
        <v>217</v>
      </c>
      <c r="AF9" s="141">
        <f t="shared" si="6"/>
        <v>12</v>
      </c>
      <c r="AG9" s="171">
        <f t="shared" si="7"/>
        <v>12.8</v>
      </c>
      <c r="AH9" s="172" t="s">
        <v>218</v>
      </c>
    </row>
    <row r="10" spans="1:34" ht="18" customHeight="1">
      <c r="A10" s="16" t="s">
        <v>87</v>
      </c>
      <c r="B10" s="19" t="s">
        <v>88</v>
      </c>
      <c r="C10" s="21">
        <v>26207</v>
      </c>
      <c r="D10" s="129"/>
      <c r="E10" s="46"/>
      <c r="F10" s="38"/>
      <c r="G10" s="40"/>
      <c r="H10" s="41"/>
      <c r="I10" s="96" t="s">
        <v>89</v>
      </c>
      <c r="J10" s="85">
        <v>13</v>
      </c>
      <c r="K10" s="23" t="s">
        <v>118</v>
      </c>
      <c r="L10" s="24">
        <v>13.5</v>
      </c>
      <c r="M10" s="89" t="s">
        <v>126</v>
      </c>
      <c r="N10" s="59">
        <v>13.5</v>
      </c>
      <c r="O10" s="63"/>
      <c r="P10" s="113"/>
      <c r="Q10" s="134"/>
      <c r="R10" s="63"/>
      <c r="S10" s="64">
        <v>13.5</v>
      </c>
      <c r="T10" s="37"/>
      <c r="U10" s="35">
        <f t="shared" si="8"/>
        <v>14.175</v>
      </c>
      <c r="V10" s="54" t="s">
        <v>94</v>
      </c>
      <c r="W10" s="28">
        <f t="shared" si="0"/>
        <v>12.15</v>
      </c>
      <c r="X10" s="163">
        <f t="shared" si="1"/>
        <v>12.825</v>
      </c>
      <c r="Y10" s="189" t="s">
        <v>219</v>
      </c>
      <c r="Z10" s="140">
        <f t="shared" si="2"/>
        <v>11.475</v>
      </c>
      <c r="AA10" s="164">
        <f t="shared" si="3"/>
        <v>12.15</v>
      </c>
      <c r="AB10" s="165" t="s">
        <v>220</v>
      </c>
      <c r="AC10" s="132">
        <f t="shared" si="4"/>
        <v>10.8</v>
      </c>
      <c r="AD10" s="168">
        <f t="shared" si="5"/>
        <v>11.475</v>
      </c>
      <c r="AE10" s="169" t="s">
        <v>221</v>
      </c>
      <c r="AF10" s="141">
        <f t="shared" si="6"/>
        <v>10.125</v>
      </c>
      <c r="AG10" s="171">
        <f t="shared" si="7"/>
        <v>10.8</v>
      </c>
      <c r="AH10" s="172" t="s">
        <v>222</v>
      </c>
    </row>
    <row r="11" spans="1:34" ht="18" customHeight="1">
      <c r="A11" s="16" t="s">
        <v>12</v>
      </c>
      <c r="B11" s="19" t="s">
        <v>14</v>
      </c>
      <c r="C11" s="21">
        <v>36308</v>
      </c>
      <c r="D11" s="129">
        <v>16.1</v>
      </c>
      <c r="E11" s="46"/>
      <c r="F11" s="38"/>
      <c r="G11" s="40"/>
      <c r="H11" s="41"/>
      <c r="I11" s="96"/>
      <c r="J11" s="85"/>
      <c r="K11" s="23" t="s">
        <v>113</v>
      </c>
      <c r="L11" s="24">
        <v>17</v>
      </c>
      <c r="M11" s="89"/>
      <c r="N11" s="59"/>
      <c r="O11" s="63"/>
      <c r="P11" s="113" t="s">
        <v>190</v>
      </c>
      <c r="Q11" s="134">
        <v>18</v>
      </c>
      <c r="R11" s="63"/>
      <c r="S11" s="64">
        <v>18</v>
      </c>
      <c r="T11" s="37"/>
      <c r="U11" s="35">
        <f t="shared" si="8"/>
        <v>18.900000000000002</v>
      </c>
      <c r="V11" s="54" t="s">
        <v>96</v>
      </c>
      <c r="W11" s="28">
        <f t="shared" si="0"/>
        <v>16.2</v>
      </c>
      <c r="X11" s="163">
        <f t="shared" si="1"/>
        <v>17.099999999999998</v>
      </c>
      <c r="Y11" s="189" t="s">
        <v>223</v>
      </c>
      <c r="Z11" s="140">
        <f t="shared" si="2"/>
        <v>15.299999999999999</v>
      </c>
      <c r="AA11" s="164">
        <f t="shared" si="3"/>
        <v>16.2</v>
      </c>
      <c r="AB11" s="167" t="s">
        <v>224</v>
      </c>
      <c r="AC11" s="132">
        <f t="shared" si="4"/>
        <v>14.4</v>
      </c>
      <c r="AD11" s="168">
        <f t="shared" si="5"/>
        <v>15.299999999999999</v>
      </c>
      <c r="AE11" s="169" t="s">
        <v>225</v>
      </c>
      <c r="AF11" s="141">
        <f t="shared" si="6"/>
        <v>13.5</v>
      </c>
      <c r="AG11" s="171">
        <f t="shared" si="7"/>
        <v>14.4</v>
      </c>
      <c r="AH11" s="172" t="s">
        <v>226</v>
      </c>
    </row>
    <row r="12" spans="1:34" ht="18" customHeight="1">
      <c r="A12" s="16" t="s">
        <v>12</v>
      </c>
      <c r="B12" s="19" t="s">
        <v>13</v>
      </c>
      <c r="C12" s="21">
        <v>26372</v>
      </c>
      <c r="D12" s="129">
        <v>17.3</v>
      </c>
      <c r="E12" s="46"/>
      <c r="F12" s="38"/>
      <c r="G12" s="40"/>
      <c r="H12" s="41"/>
      <c r="I12" s="96"/>
      <c r="J12" s="85"/>
      <c r="K12" s="23" t="s">
        <v>112</v>
      </c>
      <c r="L12" s="24">
        <v>17</v>
      </c>
      <c r="M12" s="89"/>
      <c r="N12" s="59"/>
      <c r="O12" s="63"/>
      <c r="P12" s="113" t="s">
        <v>194</v>
      </c>
      <c r="Q12" s="134">
        <v>16.5</v>
      </c>
      <c r="R12" s="63"/>
      <c r="S12" s="64">
        <v>16.5</v>
      </c>
      <c r="T12" s="37"/>
      <c r="U12" s="35">
        <f>SUM(S12*1.05)</f>
        <v>17.325</v>
      </c>
      <c r="V12" s="54" t="s">
        <v>99</v>
      </c>
      <c r="W12" s="28">
        <f t="shared" si="0"/>
        <v>14.85</v>
      </c>
      <c r="X12" s="163">
        <f t="shared" si="1"/>
        <v>15.674999999999999</v>
      </c>
      <c r="Y12" s="189" t="s">
        <v>227</v>
      </c>
      <c r="Z12" s="140">
        <f t="shared" si="2"/>
        <v>14.025</v>
      </c>
      <c r="AA12" s="164">
        <f t="shared" si="3"/>
        <v>14.85</v>
      </c>
      <c r="AB12" s="165" t="s">
        <v>228</v>
      </c>
      <c r="AC12" s="132">
        <f t="shared" si="4"/>
        <v>13.200000000000001</v>
      </c>
      <c r="AD12" s="168">
        <f t="shared" si="5"/>
        <v>14.025</v>
      </c>
      <c r="AE12" s="169" t="s">
        <v>229</v>
      </c>
      <c r="AF12" s="141">
        <f t="shared" si="6"/>
        <v>12.375</v>
      </c>
      <c r="AG12" s="171">
        <f t="shared" si="7"/>
        <v>13.200000000000001</v>
      </c>
      <c r="AH12" s="172" t="s">
        <v>230</v>
      </c>
    </row>
    <row r="13" spans="1:34" ht="18" customHeight="1">
      <c r="A13" s="16" t="s">
        <v>15</v>
      </c>
      <c r="B13" s="19" t="s">
        <v>16</v>
      </c>
      <c r="C13" s="21">
        <v>29173</v>
      </c>
      <c r="D13" s="129"/>
      <c r="E13" s="46"/>
      <c r="F13" s="38"/>
      <c r="G13" s="40" t="s">
        <v>69</v>
      </c>
      <c r="H13" s="41">
        <v>15.8</v>
      </c>
      <c r="I13" s="96"/>
      <c r="J13" s="85"/>
      <c r="K13" s="23"/>
      <c r="L13" s="24"/>
      <c r="M13" s="89" t="s">
        <v>127</v>
      </c>
      <c r="N13" s="59">
        <v>16</v>
      </c>
      <c r="O13" s="63"/>
      <c r="P13" s="113" t="s">
        <v>164</v>
      </c>
      <c r="Q13" s="134">
        <v>16</v>
      </c>
      <c r="R13" s="63"/>
      <c r="S13" s="64">
        <v>16</v>
      </c>
      <c r="T13" s="37"/>
      <c r="U13" s="35">
        <f t="shared" si="8"/>
        <v>16.8</v>
      </c>
      <c r="V13" s="54" t="s">
        <v>101</v>
      </c>
      <c r="W13" s="28">
        <f t="shared" si="0"/>
        <v>14.4</v>
      </c>
      <c r="X13" s="163">
        <f t="shared" si="1"/>
        <v>15.2</v>
      </c>
      <c r="Y13" s="189" t="s">
        <v>215</v>
      </c>
      <c r="Z13" s="140">
        <f t="shared" si="2"/>
        <v>13.6</v>
      </c>
      <c r="AA13" s="164">
        <f t="shared" si="3"/>
        <v>14.4</v>
      </c>
      <c r="AB13" s="165" t="s">
        <v>216</v>
      </c>
      <c r="AC13" s="132">
        <f t="shared" si="4"/>
        <v>12.8</v>
      </c>
      <c r="AD13" s="168">
        <f t="shared" si="5"/>
        <v>13.6</v>
      </c>
      <c r="AE13" s="169" t="s">
        <v>217</v>
      </c>
      <c r="AF13" s="141">
        <f t="shared" si="6"/>
        <v>12</v>
      </c>
      <c r="AG13" s="171">
        <f t="shared" si="7"/>
        <v>12.8</v>
      </c>
      <c r="AH13" s="172" t="s">
        <v>218</v>
      </c>
    </row>
    <row r="14" spans="1:34" ht="18" customHeight="1">
      <c r="A14" s="111" t="s">
        <v>175</v>
      </c>
      <c r="B14" s="62" t="s">
        <v>172</v>
      </c>
      <c r="C14" s="142"/>
      <c r="D14" s="130"/>
      <c r="E14" s="100"/>
      <c r="F14" s="101"/>
      <c r="G14" s="102"/>
      <c r="H14" s="103"/>
      <c r="I14" s="100"/>
      <c r="J14" s="101"/>
      <c r="K14" s="102"/>
      <c r="L14" s="103"/>
      <c r="M14" s="100"/>
      <c r="N14" s="104"/>
      <c r="O14" s="66"/>
      <c r="P14" s="113" t="s">
        <v>200</v>
      </c>
      <c r="Q14" s="135">
        <v>10.5</v>
      </c>
      <c r="R14" s="66"/>
      <c r="S14" s="64">
        <v>10.5</v>
      </c>
      <c r="T14" s="66"/>
      <c r="U14" s="139">
        <f t="shared" si="8"/>
        <v>11.025</v>
      </c>
      <c r="V14" s="54"/>
      <c r="W14" s="28">
        <f t="shared" si="0"/>
        <v>9.450000000000001</v>
      </c>
      <c r="X14" s="163">
        <f t="shared" si="1"/>
        <v>9.975</v>
      </c>
      <c r="Y14" s="189" t="s">
        <v>231</v>
      </c>
      <c r="Z14" s="140">
        <f t="shared" si="2"/>
        <v>8.924999999999999</v>
      </c>
      <c r="AA14" s="164">
        <f t="shared" si="3"/>
        <v>9.450000000000001</v>
      </c>
      <c r="AB14" s="165" t="s">
        <v>232</v>
      </c>
      <c r="AC14" s="132">
        <f t="shared" si="4"/>
        <v>8.4</v>
      </c>
      <c r="AD14" s="168">
        <f t="shared" si="5"/>
        <v>8.924999999999999</v>
      </c>
      <c r="AE14" s="169" t="s">
        <v>233</v>
      </c>
      <c r="AF14" s="141">
        <f t="shared" si="6"/>
        <v>7.875</v>
      </c>
      <c r="AG14" s="171">
        <f t="shared" si="7"/>
        <v>8.4</v>
      </c>
      <c r="AH14" s="172" t="s">
        <v>234</v>
      </c>
    </row>
    <row r="15" spans="1:34" ht="18" customHeight="1">
      <c r="A15" s="111" t="s">
        <v>176</v>
      </c>
      <c r="B15" s="62" t="s">
        <v>25</v>
      </c>
      <c r="C15" s="142"/>
      <c r="D15" s="130"/>
      <c r="E15" s="100"/>
      <c r="F15" s="101"/>
      <c r="G15" s="102"/>
      <c r="H15" s="103"/>
      <c r="I15" s="100"/>
      <c r="J15" s="101"/>
      <c r="K15" s="102"/>
      <c r="L15" s="103"/>
      <c r="M15" s="100"/>
      <c r="N15" s="104"/>
      <c r="O15" s="66"/>
      <c r="P15" s="113" t="s">
        <v>198</v>
      </c>
      <c r="Q15" s="135">
        <v>16</v>
      </c>
      <c r="R15" s="66"/>
      <c r="S15" s="64">
        <v>16</v>
      </c>
      <c r="T15" s="66"/>
      <c r="U15" s="35">
        <f t="shared" si="8"/>
        <v>16.8</v>
      </c>
      <c r="V15" s="54" t="s">
        <v>101</v>
      </c>
      <c r="W15" s="28">
        <f t="shared" si="0"/>
        <v>14.4</v>
      </c>
      <c r="X15" s="163">
        <f t="shared" si="1"/>
        <v>15.2</v>
      </c>
      <c r="Y15" s="189" t="s">
        <v>215</v>
      </c>
      <c r="Z15" s="140">
        <f t="shared" si="2"/>
        <v>13.6</v>
      </c>
      <c r="AA15" s="164">
        <f t="shared" si="3"/>
        <v>14.4</v>
      </c>
      <c r="AB15" s="165" t="s">
        <v>216</v>
      </c>
      <c r="AC15" s="132">
        <f t="shared" si="4"/>
        <v>12.8</v>
      </c>
      <c r="AD15" s="168">
        <f t="shared" si="5"/>
        <v>13.6</v>
      </c>
      <c r="AE15" s="169" t="s">
        <v>217</v>
      </c>
      <c r="AF15" s="141">
        <f t="shared" si="6"/>
        <v>12</v>
      </c>
      <c r="AG15" s="171">
        <f t="shared" si="7"/>
        <v>12.8</v>
      </c>
      <c r="AH15" s="172" t="s">
        <v>218</v>
      </c>
    </row>
    <row r="16" spans="1:34" ht="18" customHeight="1">
      <c r="A16" s="16" t="s">
        <v>18</v>
      </c>
      <c r="B16" s="19" t="s">
        <v>19</v>
      </c>
      <c r="C16" s="21">
        <v>24730</v>
      </c>
      <c r="D16" s="129"/>
      <c r="E16" s="46" t="s">
        <v>51</v>
      </c>
      <c r="F16" s="38">
        <v>16.6</v>
      </c>
      <c r="G16" s="40"/>
      <c r="H16" s="41"/>
      <c r="I16" s="96"/>
      <c r="J16" s="85"/>
      <c r="K16" s="23"/>
      <c r="L16" s="24"/>
      <c r="M16" s="89"/>
      <c r="N16" s="59"/>
      <c r="O16" s="63"/>
      <c r="P16" s="113"/>
      <c r="Q16" s="134"/>
      <c r="R16" s="63"/>
      <c r="S16" s="64">
        <v>17</v>
      </c>
      <c r="T16" s="37"/>
      <c r="U16" s="35">
        <f>SUM(S16*1.05)</f>
        <v>17.85</v>
      </c>
      <c r="V16" s="54" t="s">
        <v>96</v>
      </c>
      <c r="W16" s="28">
        <f t="shared" si="0"/>
        <v>15.3</v>
      </c>
      <c r="X16" s="163">
        <f t="shared" si="1"/>
        <v>16.15</v>
      </c>
      <c r="Y16" s="189" t="s">
        <v>235</v>
      </c>
      <c r="Z16" s="140">
        <f t="shared" si="2"/>
        <v>14.45</v>
      </c>
      <c r="AA16" s="164">
        <f t="shared" si="3"/>
        <v>15.3</v>
      </c>
      <c r="AB16" s="165" t="s">
        <v>236</v>
      </c>
      <c r="AC16" s="132">
        <f t="shared" si="4"/>
        <v>13.600000000000001</v>
      </c>
      <c r="AD16" s="168">
        <f t="shared" si="5"/>
        <v>14.45</v>
      </c>
      <c r="AE16" s="169" t="s">
        <v>237</v>
      </c>
      <c r="AF16" s="141">
        <f t="shared" si="6"/>
        <v>12.75</v>
      </c>
      <c r="AG16" s="171">
        <f t="shared" si="7"/>
        <v>13.600000000000001</v>
      </c>
      <c r="AH16" s="172" t="s">
        <v>238</v>
      </c>
    </row>
    <row r="17" spans="1:34" ht="18" customHeight="1">
      <c r="A17" s="121" t="s">
        <v>187</v>
      </c>
      <c r="B17" s="122" t="s">
        <v>17</v>
      </c>
      <c r="C17" s="143"/>
      <c r="D17" s="123"/>
      <c r="E17" s="124"/>
      <c r="F17" s="125"/>
      <c r="G17" s="126"/>
      <c r="H17" s="127"/>
      <c r="I17" s="124"/>
      <c r="J17" s="125"/>
      <c r="K17" s="126"/>
      <c r="L17" s="127"/>
      <c r="M17" s="124"/>
      <c r="N17" s="128"/>
      <c r="O17" s="66"/>
      <c r="P17" s="114"/>
      <c r="Q17" s="137"/>
      <c r="R17" s="66"/>
      <c r="S17" s="65"/>
      <c r="T17" s="66"/>
      <c r="U17" s="147"/>
      <c r="V17" s="55"/>
      <c r="W17" s="27">
        <f t="shared" si="0"/>
        <v>0</v>
      </c>
      <c r="X17" s="174">
        <f t="shared" si="1"/>
        <v>0</v>
      </c>
      <c r="Y17" s="192"/>
      <c r="Z17" s="27">
        <f t="shared" si="2"/>
        <v>0</v>
      </c>
      <c r="AA17" s="174">
        <f t="shared" si="3"/>
        <v>0</v>
      </c>
      <c r="AB17" s="181"/>
      <c r="AC17" s="27">
        <f t="shared" si="4"/>
        <v>0</v>
      </c>
      <c r="AD17" s="174">
        <f t="shared" si="5"/>
        <v>0</v>
      </c>
      <c r="AE17" s="182"/>
      <c r="AF17" s="27">
        <f t="shared" si="6"/>
        <v>0</v>
      </c>
      <c r="AG17" s="174">
        <f t="shared" si="7"/>
        <v>0</v>
      </c>
      <c r="AH17" s="183"/>
    </row>
    <row r="18" spans="1:34" ht="18" customHeight="1">
      <c r="A18" s="16" t="s">
        <v>20</v>
      </c>
      <c r="B18" s="19" t="s">
        <v>21</v>
      </c>
      <c r="C18" s="21">
        <v>23660</v>
      </c>
      <c r="D18" s="129">
        <v>15</v>
      </c>
      <c r="E18" s="46"/>
      <c r="F18" s="38"/>
      <c r="G18" s="40"/>
      <c r="H18" s="41"/>
      <c r="I18" s="96"/>
      <c r="J18" s="85"/>
      <c r="K18" s="23"/>
      <c r="L18" s="24"/>
      <c r="M18" s="89"/>
      <c r="N18" s="59"/>
      <c r="O18" s="63"/>
      <c r="P18" s="113"/>
      <c r="Q18" s="134"/>
      <c r="R18" s="63"/>
      <c r="S18" s="64">
        <v>15</v>
      </c>
      <c r="T18" s="37"/>
      <c r="U18" s="35">
        <f aca="true" t="shared" si="9" ref="U18:U23">SUM(S18*1.05)</f>
        <v>15.75</v>
      </c>
      <c r="V18" s="54" t="s">
        <v>100</v>
      </c>
      <c r="W18" s="28">
        <f t="shared" si="0"/>
        <v>13.5</v>
      </c>
      <c r="X18" s="163">
        <f t="shared" si="1"/>
        <v>14.25</v>
      </c>
      <c r="Y18" s="189" t="s">
        <v>239</v>
      </c>
      <c r="Z18" s="140">
        <f t="shared" si="2"/>
        <v>12.75</v>
      </c>
      <c r="AA18" s="164">
        <f t="shared" si="3"/>
        <v>13.5</v>
      </c>
      <c r="AB18" s="165" t="s">
        <v>240</v>
      </c>
      <c r="AC18" s="132">
        <f t="shared" si="4"/>
        <v>12</v>
      </c>
      <c r="AD18" s="168">
        <f t="shared" si="5"/>
        <v>12.75</v>
      </c>
      <c r="AE18" s="169" t="s">
        <v>241</v>
      </c>
      <c r="AF18" s="141">
        <f t="shared" si="6"/>
        <v>11.25</v>
      </c>
      <c r="AG18" s="171">
        <f t="shared" si="7"/>
        <v>12</v>
      </c>
      <c r="AH18" s="172" t="s">
        <v>242</v>
      </c>
    </row>
    <row r="19" spans="1:34" ht="18" customHeight="1">
      <c r="A19" s="17" t="s">
        <v>152</v>
      </c>
      <c r="B19" s="18" t="s">
        <v>153</v>
      </c>
      <c r="C19" s="22">
        <v>30848</v>
      </c>
      <c r="D19" s="48"/>
      <c r="E19" s="47"/>
      <c r="F19" s="39"/>
      <c r="G19" s="42"/>
      <c r="H19" s="43"/>
      <c r="I19" s="97"/>
      <c r="J19" s="86"/>
      <c r="K19" s="25"/>
      <c r="L19" s="26"/>
      <c r="M19" s="90" t="s">
        <v>154</v>
      </c>
      <c r="N19" s="60">
        <v>14</v>
      </c>
      <c r="O19" s="63"/>
      <c r="P19" s="114"/>
      <c r="Q19" s="136"/>
      <c r="R19" s="63"/>
      <c r="S19" s="65">
        <v>14</v>
      </c>
      <c r="T19" s="37"/>
      <c r="U19" s="36">
        <f t="shared" si="9"/>
        <v>14.700000000000001</v>
      </c>
      <c r="V19" s="55" t="s">
        <v>102</v>
      </c>
      <c r="W19" s="27">
        <f t="shared" si="0"/>
        <v>12.6</v>
      </c>
      <c r="X19" s="174">
        <f t="shared" si="1"/>
        <v>13.299999999999999</v>
      </c>
      <c r="Y19" s="191" t="s">
        <v>243</v>
      </c>
      <c r="Z19" s="27">
        <f t="shared" si="2"/>
        <v>11.9</v>
      </c>
      <c r="AA19" s="174">
        <f t="shared" si="3"/>
        <v>12.6</v>
      </c>
      <c r="AB19" s="178" t="s">
        <v>244</v>
      </c>
      <c r="AC19" s="27">
        <f t="shared" si="4"/>
        <v>11.200000000000001</v>
      </c>
      <c r="AD19" s="174">
        <f t="shared" si="5"/>
        <v>11.9</v>
      </c>
      <c r="AE19" s="179" t="s">
        <v>245</v>
      </c>
      <c r="AF19" s="27">
        <f t="shared" si="6"/>
        <v>10.5</v>
      </c>
      <c r="AG19" s="174">
        <f t="shared" si="7"/>
        <v>11.200000000000001</v>
      </c>
      <c r="AH19" s="180" t="s">
        <v>246</v>
      </c>
    </row>
    <row r="20" spans="1:34" ht="18" customHeight="1">
      <c r="A20" s="16" t="s">
        <v>22</v>
      </c>
      <c r="B20" s="19" t="s">
        <v>23</v>
      </c>
      <c r="C20" s="21">
        <v>31672</v>
      </c>
      <c r="D20" s="129"/>
      <c r="E20" s="46" t="s">
        <v>52</v>
      </c>
      <c r="F20" s="38">
        <v>16.6</v>
      </c>
      <c r="G20" s="40" t="s">
        <v>72</v>
      </c>
      <c r="H20" s="41">
        <v>17</v>
      </c>
      <c r="I20" s="96"/>
      <c r="J20" s="85"/>
      <c r="K20" s="23" t="s">
        <v>106</v>
      </c>
      <c r="L20" s="24">
        <v>17.5</v>
      </c>
      <c r="M20" s="89"/>
      <c r="N20" s="59"/>
      <c r="O20" s="63"/>
      <c r="P20" s="113"/>
      <c r="Q20" s="134"/>
      <c r="R20" s="63"/>
      <c r="S20" s="64">
        <v>17.5</v>
      </c>
      <c r="T20" s="37"/>
      <c r="U20" s="35">
        <f t="shared" si="9"/>
        <v>18.375</v>
      </c>
      <c r="V20" s="54" t="s">
        <v>119</v>
      </c>
      <c r="W20" s="28">
        <f t="shared" si="0"/>
        <v>15.75</v>
      </c>
      <c r="X20" s="163">
        <f t="shared" si="1"/>
        <v>16.625</v>
      </c>
      <c r="Y20" s="189" t="s">
        <v>247</v>
      </c>
      <c r="Z20" s="140">
        <f t="shared" si="2"/>
        <v>14.875</v>
      </c>
      <c r="AA20" s="164">
        <f t="shared" si="3"/>
        <v>15.75</v>
      </c>
      <c r="AB20" s="165" t="s">
        <v>248</v>
      </c>
      <c r="AC20" s="132">
        <f t="shared" si="4"/>
        <v>14</v>
      </c>
      <c r="AD20" s="168">
        <f t="shared" si="5"/>
        <v>14.875</v>
      </c>
      <c r="AE20" s="169" t="s">
        <v>249</v>
      </c>
      <c r="AF20" s="141">
        <f t="shared" si="6"/>
        <v>13.125</v>
      </c>
      <c r="AG20" s="171">
        <f t="shared" si="7"/>
        <v>14</v>
      </c>
      <c r="AH20" s="172" t="s">
        <v>250</v>
      </c>
    </row>
    <row r="21" spans="1:34" ht="18" customHeight="1">
      <c r="A21" s="121" t="s">
        <v>177</v>
      </c>
      <c r="B21" s="122" t="s">
        <v>167</v>
      </c>
      <c r="C21" s="143"/>
      <c r="D21" s="123"/>
      <c r="E21" s="124"/>
      <c r="F21" s="125"/>
      <c r="G21" s="126"/>
      <c r="H21" s="127"/>
      <c r="I21" s="124"/>
      <c r="J21" s="125"/>
      <c r="K21" s="126"/>
      <c r="L21" s="127"/>
      <c r="M21" s="124"/>
      <c r="N21" s="128"/>
      <c r="O21" s="66"/>
      <c r="P21" s="114" t="s">
        <v>163</v>
      </c>
      <c r="Q21" s="137">
        <v>13.5</v>
      </c>
      <c r="R21" s="66"/>
      <c r="S21" s="65">
        <v>13.5</v>
      </c>
      <c r="T21" s="66"/>
      <c r="U21" s="36">
        <f t="shared" si="9"/>
        <v>14.175</v>
      </c>
      <c r="V21" s="55" t="s">
        <v>94</v>
      </c>
      <c r="W21" s="27">
        <f t="shared" si="0"/>
        <v>12.15</v>
      </c>
      <c r="X21" s="174">
        <f t="shared" si="1"/>
        <v>12.825</v>
      </c>
      <c r="Y21" s="191" t="s">
        <v>219</v>
      </c>
      <c r="Z21" s="27">
        <f t="shared" si="2"/>
        <v>11.475</v>
      </c>
      <c r="AA21" s="174">
        <f t="shared" si="3"/>
        <v>12.15</v>
      </c>
      <c r="AB21" s="178" t="s">
        <v>220</v>
      </c>
      <c r="AC21" s="27">
        <f t="shared" si="4"/>
        <v>10.8</v>
      </c>
      <c r="AD21" s="174">
        <f t="shared" si="5"/>
        <v>11.475</v>
      </c>
      <c r="AE21" s="179" t="s">
        <v>221</v>
      </c>
      <c r="AF21" s="27">
        <f t="shared" si="6"/>
        <v>10.125</v>
      </c>
      <c r="AG21" s="174">
        <f t="shared" si="7"/>
        <v>10.8</v>
      </c>
      <c r="AH21" s="180" t="s">
        <v>222</v>
      </c>
    </row>
    <row r="22" spans="1:34" ht="18" customHeight="1">
      <c r="A22" s="111" t="s">
        <v>177</v>
      </c>
      <c r="B22" s="62" t="s">
        <v>19</v>
      </c>
      <c r="C22" s="142"/>
      <c r="D22" s="130"/>
      <c r="E22" s="100"/>
      <c r="F22" s="101"/>
      <c r="G22" s="102"/>
      <c r="H22" s="103"/>
      <c r="I22" s="100"/>
      <c r="J22" s="101"/>
      <c r="K22" s="102"/>
      <c r="L22" s="103"/>
      <c r="M22" s="100"/>
      <c r="N22" s="104"/>
      <c r="O22" s="66"/>
      <c r="P22" s="113" t="s">
        <v>193</v>
      </c>
      <c r="Q22" s="135">
        <v>15</v>
      </c>
      <c r="R22" s="66"/>
      <c r="S22" s="64">
        <v>15</v>
      </c>
      <c r="T22" s="66"/>
      <c r="U22" s="35">
        <f t="shared" si="9"/>
        <v>15.75</v>
      </c>
      <c r="V22" s="54" t="s">
        <v>100</v>
      </c>
      <c r="W22" s="28">
        <f t="shared" si="0"/>
        <v>13.5</v>
      </c>
      <c r="X22" s="163">
        <f t="shared" si="1"/>
        <v>14.25</v>
      </c>
      <c r="Y22" s="189" t="s">
        <v>239</v>
      </c>
      <c r="Z22" s="140">
        <f t="shared" si="2"/>
        <v>12.75</v>
      </c>
      <c r="AA22" s="164">
        <f t="shared" si="3"/>
        <v>13.5</v>
      </c>
      <c r="AB22" s="165" t="s">
        <v>240</v>
      </c>
      <c r="AC22" s="132">
        <f t="shared" si="4"/>
        <v>12</v>
      </c>
      <c r="AD22" s="168">
        <f t="shared" si="5"/>
        <v>12.75</v>
      </c>
      <c r="AE22" s="169" t="s">
        <v>241</v>
      </c>
      <c r="AF22" s="141">
        <f t="shared" si="6"/>
        <v>11.25</v>
      </c>
      <c r="AG22" s="171">
        <f t="shared" si="7"/>
        <v>12</v>
      </c>
      <c r="AH22" s="172" t="s">
        <v>242</v>
      </c>
    </row>
    <row r="23" spans="1:34" ht="18" customHeight="1">
      <c r="A23" s="111" t="s">
        <v>184</v>
      </c>
      <c r="B23" s="62" t="s">
        <v>185</v>
      </c>
      <c r="C23" s="142"/>
      <c r="D23" s="130"/>
      <c r="E23" s="100"/>
      <c r="F23" s="101"/>
      <c r="G23" s="102"/>
      <c r="H23" s="103"/>
      <c r="I23" s="100"/>
      <c r="J23" s="101"/>
      <c r="K23" s="102"/>
      <c r="L23" s="103"/>
      <c r="M23" s="100"/>
      <c r="N23" s="104"/>
      <c r="O23" s="66"/>
      <c r="P23" s="113" t="s">
        <v>259</v>
      </c>
      <c r="Q23" s="135"/>
      <c r="R23" s="66"/>
      <c r="S23" s="64">
        <v>15.5</v>
      </c>
      <c r="T23" s="66"/>
      <c r="U23" s="139">
        <f t="shared" si="9"/>
        <v>16.275000000000002</v>
      </c>
      <c r="V23" s="54" t="s">
        <v>98</v>
      </c>
      <c r="W23" s="28">
        <f t="shared" si="0"/>
        <v>13.950000000000001</v>
      </c>
      <c r="X23" s="163">
        <f t="shared" si="1"/>
        <v>14.725</v>
      </c>
      <c r="Y23" s="189" t="s">
        <v>207</v>
      </c>
      <c r="Z23" s="140">
        <f t="shared" si="2"/>
        <v>13.174999999999999</v>
      </c>
      <c r="AA23" s="164">
        <f t="shared" si="3"/>
        <v>13.950000000000001</v>
      </c>
      <c r="AB23" s="165" t="s">
        <v>208</v>
      </c>
      <c r="AC23" s="132">
        <f t="shared" si="4"/>
        <v>12.4</v>
      </c>
      <c r="AD23" s="168">
        <f t="shared" si="5"/>
        <v>13.174999999999999</v>
      </c>
      <c r="AE23" s="169" t="s">
        <v>209</v>
      </c>
      <c r="AF23" s="141">
        <f t="shared" si="6"/>
        <v>11.625</v>
      </c>
      <c r="AG23" s="171">
        <f t="shared" si="7"/>
        <v>12.4</v>
      </c>
      <c r="AH23" s="172" t="s">
        <v>210</v>
      </c>
    </row>
    <row r="24" spans="1:34" ht="18" customHeight="1">
      <c r="A24" s="121" t="s">
        <v>182</v>
      </c>
      <c r="B24" s="122" t="s">
        <v>169</v>
      </c>
      <c r="C24" s="143"/>
      <c r="D24" s="123"/>
      <c r="E24" s="124"/>
      <c r="F24" s="125"/>
      <c r="G24" s="126"/>
      <c r="H24" s="127"/>
      <c r="I24" s="124"/>
      <c r="J24" s="125"/>
      <c r="K24" s="126"/>
      <c r="L24" s="127"/>
      <c r="M24" s="124"/>
      <c r="N24" s="128"/>
      <c r="O24" s="66"/>
      <c r="P24" s="114" t="s">
        <v>201</v>
      </c>
      <c r="Q24" s="137">
        <v>11.5</v>
      </c>
      <c r="R24" s="66"/>
      <c r="S24" s="65">
        <v>11.5</v>
      </c>
      <c r="T24" s="66"/>
      <c r="U24" s="147">
        <v>12</v>
      </c>
      <c r="V24" s="55" t="s">
        <v>202</v>
      </c>
      <c r="W24" s="27">
        <f t="shared" si="0"/>
        <v>10.35</v>
      </c>
      <c r="X24" s="174">
        <f t="shared" si="1"/>
        <v>10.924999999999999</v>
      </c>
      <c r="Y24" s="191" t="s">
        <v>251</v>
      </c>
      <c r="Z24" s="27">
        <f t="shared" si="2"/>
        <v>9.775</v>
      </c>
      <c r="AA24" s="174">
        <f t="shared" si="3"/>
        <v>10.35</v>
      </c>
      <c r="AB24" s="178" t="s">
        <v>252</v>
      </c>
      <c r="AC24" s="27">
        <f t="shared" si="4"/>
        <v>9.200000000000001</v>
      </c>
      <c r="AD24" s="174">
        <f t="shared" si="5"/>
        <v>9.775</v>
      </c>
      <c r="AE24" s="179" t="s">
        <v>253</v>
      </c>
      <c r="AF24" s="27">
        <f t="shared" si="6"/>
        <v>8.625</v>
      </c>
      <c r="AG24" s="174">
        <f t="shared" si="7"/>
        <v>9.200000000000001</v>
      </c>
      <c r="AH24" s="180" t="s">
        <v>254</v>
      </c>
    </row>
    <row r="25" spans="1:34" ht="18" customHeight="1">
      <c r="A25" s="111" t="s">
        <v>186</v>
      </c>
      <c r="B25" s="62" t="s">
        <v>25</v>
      </c>
      <c r="C25" s="142"/>
      <c r="D25" s="130"/>
      <c r="E25" s="100"/>
      <c r="F25" s="101"/>
      <c r="G25" s="102"/>
      <c r="H25" s="103"/>
      <c r="I25" s="100"/>
      <c r="J25" s="101"/>
      <c r="K25" s="102"/>
      <c r="L25" s="103"/>
      <c r="M25" s="100"/>
      <c r="N25" s="104"/>
      <c r="O25" s="66"/>
      <c r="P25" s="113" t="s">
        <v>191</v>
      </c>
      <c r="Q25" s="135">
        <v>15</v>
      </c>
      <c r="R25" s="66"/>
      <c r="S25" s="64">
        <v>15</v>
      </c>
      <c r="T25" s="66"/>
      <c r="U25" s="35">
        <f>SUM(S25*1.05)</f>
        <v>15.75</v>
      </c>
      <c r="V25" s="54" t="s">
        <v>100</v>
      </c>
      <c r="W25" s="28">
        <f t="shared" si="0"/>
        <v>13.5</v>
      </c>
      <c r="X25" s="163">
        <f t="shared" si="1"/>
        <v>14.25</v>
      </c>
      <c r="Y25" s="189" t="s">
        <v>239</v>
      </c>
      <c r="Z25" s="140">
        <f t="shared" si="2"/>
        <v>12.75</v>
      </c>
      <c r="AA25" s="164">
        <f t="shared" si="3"/>
        <v>13.5</v>
      </c>
      <c r="AB25" s="165" t="s">
        <v>240</v>
      </c>
      <c r="AC25" s="132">
        <f t="shared" si="4"/>
        <v>12</v>
      </c>
      <c r="AD25" s="168">
        <f t="shared" si="5"/>
        <v>12.75</v>
      </c>
      <c r="AE25" s="169" t="s">
        <v>241</v>
      </c>
      <c r="AF25" s="141">
        <f t="shared" si="6"/>
        <v>11.25</v>
      </c>
      <c r="AG25" s="171">
        <f t="shared" si="7"/>
        <v>12</v>
      </c>
      <c r="AH25" s="172" t="s">
        <v>242</v>
      </c>
    </row>
    <row r="26" spans="1:34" ht="18" customHeight="1">
      <c r="A26" s="17" t="s">
        <v>120</v>
      </c>
      <c r="B26" s="18" t="s">
        <v>24</v>
      </c>
      <c r="C26" s="22">
        <v>25742</v>
      </c>
      <c r="D26" s="48"/>
      <c r="E26" s="47"/>
      <c r="F26" s="39"/>
      <c r="G26" s="42" t="s">
        <v>68</v>
      </c>
      <c r="H26" s="43">
        <v>14.2</v>
      </c>
      <c r="I26" s="97">
        <v>14.5</v>
      </c>
      <c r="J26" s="86">
        <v>14.5</v>
      </c>
      <c r="K26" s="25" t="s">
        <v>114</v>
      </c>
      <c r="L26" s="26">
        <v>14.5</v>
      </c>
      <c r="M26" s="90" t="s">
        <v>128</v>
      </c>
      <c r="N26" s="60">
        <v>14.5</v>
      </c>
      <c r="O26" s="63"/>
      <c r="P26" s="114"/>
      <c r="Q26" s="136"/>
      <c r="R26" s="63"/>
      <c r="S26" s="65">
        <v>14.5</v>
      </c>
      <c r="T26" s="37"/>
      <c r="U26" s="36">
        <f aca="true" t="shared" si="10" ref="U26:U35">SUM(S26*1.05)</f>
        <v>15.225000000000001</v>
      </c>
      <c r="V26" s="55" t="s">
        <v>97</v>
      </c>
      <c r="W26" s="27">
        <f t="shared" si="0"/>
        <v>13.05</v>
      </c>
      <c r="X26" s="174">
        <f t="shared" si="1"/>
        <v>13.774999999999999</v>
      </c>
      <c r="Y26" s="191" t="s">
        <v>255</v>
      </c>
      <c r="Z26" s="27">
        <f t="shared" si="2"/>
        <v>12.325</v>
      </c>
      <c r="AA26" s="174">
        <f t="shared" si="3"/>
        <v>13.05</v>
      </c>
      <c r="AB26" s="178" t="s">
        <v>256</v>
      </c>
      <c r="AC26" s="27">
        <f t="shared" si="4"/>
        <v>11.600000000000001</v>
      </c>
      <c r="AD26" s="174">
        <f t="shared" si="5"/>
        <v>12.325</v>
      </c>
      <c r="AE26" s="179" t="s">
        <v>257</v>
      </c>
      <c r="AF26" s="27">
        <f t="shared" si="6"/>
        <v>10.875</v>
      </c>
      <c r="AG26" s="174">
        <f t="shared" si="7"/>
        <v>11.600000000000001</v>
      </c>
      <c r="AH26" s="180" t="s">
        <v>258</v>
      </c>
    </row>
    <row r="27" spans="1:34" ht="18" customHeight="1">
      <c r="A27" s="16" t="s">
        <v>149</v>
      </c>
      <c r="B27" s="19" t="s">
        <v>150</v>
      </c>
      <c r="C27" s="21">
        <v>30017</v>
      </c>
      <c r="D27" s="129"/>
      <c r="E27" s="46"/>
      <c r="F27" s="38"/>
      <c r="G27" s="40"/>
      <c r="H27" s="41"/>
      <c r="I27" s="96"/>
      <c r="J27" s="85"/>
      <c r="K27" s="23"/>
      <c r="L27" s="24"/>
      <c r="M27" s="89" t="s">
        <v>151</v>
      </c>
      <c r="N27" s="59">
        <v>15</v>
      </c>
      <c r="O27" s="63"/>
      <c r="P27" s="113"/>
      <c r="Q27" s="134"/>
      <c r="R27" s="63"/>
      <c r="S27" s="64">
        <v>15</v>
      </c>
      <c r="T27" s="37"/>
      <c r="U27" s="35">
        <f t="shared" si="10"/>
        <v>15.75</v>
      </c>
      <c r="V27" s="54" t="s">
        <v>100</v>
      </c>
      <c r="W27" s="28">
        <f t="shared" si="0"/>
        <v>13.5</v>
      </c>
      <c r="X27" s="163">
        <f t="shared" si="1"/>
        <v>14.25</v>
      </c>
      <c r="Y27" s="189" t="s">
        <v>239</v>
      </c>
      <c r="Z27" s="140">
        <f t="shared" si="2"/>
        <v>12.75</v>
      </c>
      <c r="AA27" s="164">
        <f t="shared" si="3"/>
        <v>13.5</v>
      </c>
      <c r="AB27" s="165" t="s">
        <v>240</v>
      </c>
      <c r="AC27" s="132">
        <f t="shared" si="4"/>
        <v>12</v>
      </c>
      <c r="AD27" s="168">
        <f t="shared" si="5"/>
        <v>12.75</v>
      </c>
      <c r="AE27" s="169" t="s">
        <v>241</v>
      </c>
      <c r="AF27" s="141">
        <f t="shared" si="6"/>
        <v>11.25</v>
      </c>
      <c r="AG27" s="171">
        <f t="shared" si="7"/>
        <v>12</v>
      </c>
      <c r="AH27" s="172" t="s">
        <v>242</v>
      </c>
    </row>
    <row r="28" spans="1:34" ht="18" customHeight="1">
      <c r="A28" s="16" t="s">
        <v>73</v>
      </c>
      <c r="B28" s="19" t="s">
        <v>74</v>
      </c>
      <c r="C28" s="21">
        <v>25166</v>
      </c>
      <c r="D28" s="129"/>
      <c r="E28" s="46"/>
      <c r="F28" s="38"/>
      <c r="G28" s="40" t="s">
        <v>76</v>
      </c>
      <c r="H28" s="41">
        <v>14.2</v>
      </c>
      <c r="I28" s="96"/>
      <c r="J28" s="85"/>
      <c r="K28" s="23" t="s">
        <v>76</v>
      </c>
      <c r="L28" s="24">
        <v>14</v>
      </c>
      <c r="M28" s="89"/>
      <c r="N28" s="59"/>
      <c r="O28" s="63"/>
      <c r="P28" s="113" t="s">
        <v>163</v>
      </c>
      <c r="Q28" s="134">
        <v>13.5</v>
      </c>
      <c r="R28" s="63"/>
      <c r="S28" s="64">
        <v>13.5</v>
      </c>
      <c r="T28" s="37"/>
      <c r="U28" s="35">
        <f t="shared" si="10"/>
        <v>14.175</v>
      </c>
      <c r="V28" s="54" t="s">
        <v>94</v>
      </c>
      <c r="W28" s="28">
        <f t="shared" si="0"/>
        <v>12.15</v>
      </c>
      <c r="X28" s="163">
        <f t="shared" si="1"/>
        <v>12.825</v>
      </c>
      <c r="Y28" s="189" t="s">
        <v>219</v>
      </c>
      <c r="Z28" s="140">
        <f t="shared" si="2"/>
        <v>11.475</v>
      </c>
      <c r="AA28" s="164">
        <f t="shared" si="3"/>
        <v>12.15</v>
      </c>
      <c r="AB28" s="165" t="s">
        <v>220</v>
      </c>
      <c r="AC28" s="132">
        <f t="shared" si="4"/>
        <v>10.8</v>
      </c>
      <c r="AD28" s="168">
        <f t="shared" si="5"/>
        <v>11.475</v>
      </c>
      <c r="AE28" s="169" t="s">
        <v>221</v>
      </c>
      <c r="AF28" s="141">
        <f t="shared" si="6"/>
        <v>10.125</v>
      </c>
      <c r="AG28" s="171">
        <f t="shared" si="7"/>
        <v>10.8</v>
      </c>
      <c r="AH28" s="172" t="s">
        <v>222</v>
      </c>
    </row>
    <row r="29" spans="1:34" ht="18" customHeight="1">
      <c r="A29" s="16" t="s">
        <v>140</v>
      </c>
      <c r="B29" s="19" t="s">
        <v>139</v>
      </c>
      <c r="C29" s="21">
        <v>36042</v>
      </c>
      <c r="D29" s="129"/>
      <c r="E29" s="46"/>
      <c r="F29" s="38"/>
      <c r="G29" s="40"/>
      <c r="H29" s="41"/>
      <c r="I29" s="96"/>
      <c r="J29" s="85"/>
      <c r="K29" s="23"/>
      <c r="L29" s="24"/>
      <c r="M29" s="89" t="s">
        <v>141</v>
      </c>
      <c r="N29" s="59">
        <v>16</v>
      </c>
      <c r="O29" s="63"/>
      <c r="P29" s="113"/>
      <c r="Q29" s="134"/>
      <c r="R29" s="63"/>
      <c r="S29" s="64">
        <v>16</v>
      </c>
      <c r="T29" s="37"/>
      <c r="U29" s="35">
        <f t="shared" si="10"/>
        <v>16.8</v>
      </c>
      <c r="V29" s="54" t="s">
        <v>101</v>
      </c>
      <c r="W29" s="28">
        <f t="shared" si="0"/>
        <v>14.4</v>
      </c>
      <c r="X29" s="163">
        <f t="shared" si="1"/>
        <v>15.2</v>
      </c>
      <c r="Y29" s="189" t="s">
        <v>215</v>
      </c>
      <c r="Z29" s="140">
        <f t="shared" si="2"/>
        <v>13.6</v>
      </c>
      <c r="AA29" s="164">
        <f t="shared" si="3"/>
        <v>14.4</v>
      </c>
      <c r="AB29" s="165" t="s">
        <v>216</v>
      </c>
      <c r="AC29" s="132">
        <f t="shared" si="4"/>
        <v>12.8</v>
      </c>
      <c r="AD29" s="168">
        <f t="shared" si="5"/>
        <v>13.6</v>
      </c>
      <c r="AE29" s="169" t="s">
        <v>217</v>
      </c>
      <c r="AF29" s="141">
        <f t="shared" si="6"/>
        <v>12</v>
      </c>
      <c r="AG29" s="171">
        <f t="shared" si="7"/>
        <v>12.8</v>
      </c>
      <c r="AH29" s="172" t="s">
        <v>218</v>
      </c>
    </row>
    <row r="30" spans="1:34" ht="18" customHeight="1">
      <c r="A30" s="16" t="s">
        <v>132</v>
      </c>
      <c r="B30" s="19" t="s">
        <v>74</v>
      </c>
      <c r="C30" s="21">
        <v>27948</v>
      </c>
      <c r="D30" s="129"/>
      <c r="E30" s="46"/>
      <c r="F30" s="38"/>
      <c r="G30" s="40"/>
      <c r="H30" s="41"/>
      <c r="I30" s="96"/>
      <c r="J30" s="85"/>
      <c r="K30" s="23"/>
      <c r="L30" s="24"/>
      <c r="M30" s="89" t="s">
        <v>133</v>
      </c>
      <c r="N30" s="59">
        <v>17</v>
      </c>
      <c r="O30" s="63"/>
      <c r="P30" s="113"/>
      <c r="Q30" s="134"/>
      <c r="R30" s="63"/>
      <c r="S30" s="64">
        <v>17</v>
      </c>
      <c r="T30" s="37"/>
      <c r="U30" s="35">
        <f t="shared" si="10"/>
        <v>17.85</v>
      </c>
      <c r="V30" s="54" t="s">
        <v>103</v>
      </c>
      <c r="W30" s="28">
        <f t="shared" si="0"/>
        <v>15.3</v>
      </c>
      <c r="X30" s="163">
        <f t="shared" si="1"/>
        <v>16.15</v>
      </c>
      <c r="Y30" s="189" t="s">
        <v>235</v>
      </c>
      <c r="Z30" s="140">
        <f t="shared" si="2"/>
        <v>14.45</v>
      </c>
      <c r="AA30" s="164">
        <f t="shared" si="3"/>
        <v>15.3</v>
      </c>
      <c r="AB30" s="165" t="s">
        <v>236</v>
      </c>
      <c r="AC30" s="132">
        <f t="shared" si="4"/>
        <v>13.600000000000001</v>
      </c>
      <c r="AD30" s="168">
        <f t="shared" si="5"/>
        <v>14.45</v>
      </c>
      <c r="AE30" s="169" t="s">
        <v>237</v>
      </c>
      <c r="AF30" s="141">
        <f t="shared" si="6"/>
        <v>12.75</v>
      </c>
      <c r="AG30" s="171">
        <f t="shared" si="7"/>
        <v>13.600000000000001</v>
      </c>
      <c r="AH30" s="172" t="s">
        <v>238</v>
      </c>
    </row>
    <row r="31" spans="1:34" ht="18" customHeight="1">
      <c r="A31" s="16" t="s">
        <v>146</v>
      </c>
      <c r="B31" s="19" t="s">
        <v>147</v>
      </c>
      <c r="C31" s="21">
        <v>23863</v>
      </c>
      <c r="D31" s="129"/>
      <c r="E31" s="46"/>
      <c r="F31" s="38"/>
      <c r="G31" s="40"/>
      <c r="H31" s="41"/>
      <c r="I31" s="96"/>
      <c r="J31" s="85"/>
      <c r="K31" s="23"/>
      <c r="L31" s="24"/>
      <c r="M31" s="89" t="s">
        <v>148</v>
      </c>
      <c r="N31" s="59">
        <v>16</v>
      </c>
      <c r="O31" s="63"/>
      <c r="P31" s="113"/>
      <c r="Q31" s="134"/>
      <c r="R31" s="63"/>
      <c r="S31" s="64">
        <v>16</v>
      </c>
      <c r="T31" s="37"/>
      <c r="U31" s="35">
        <f t="shared" si="10"/>
        <v>16.8</v>
      </c>
      <c r="V31" s="54" t="s">
        <v>101</v>
      </c>
      <c r="W31" s="28">
        <f t="shared" si="0"/>
        <v>14.4</v>
      </c>
      <c r="X31" s="163">
        <f t="shared" si="1"/>
        <v>15.2</v>
      </c>
      <c r="Y31" s="189" t="s">
        <v>215</v>
      </c>
      <c r="Z31" s="140">
        <f t="shared" si="2"/>
        <v>13.6</v>
      </c>
      <c r="AA31" s="164">
        <f t="shared" si="3"/>
        <v>14.4</v>
      </c>
      <c r="AB31" s="165" t="s">
        <v>216</v>
      </c>
      <c r="AC31" s="132">
        <f t="shared" si="4"/>
        <v>12.8</v>
      </c>
      <c r="AD31" s="168">
        <f t="shared" si="5"/>
        <v>13.6</v>
      </c>
      <c r="AE31" s="169" t="s">
        <v>217</v>
      </c>
      <c r="AF31" s="141">
        <f t="shared" si="6"/>
        <v>12</v>
      </c>
      <c r="AG31" s="171">
        <f t="shared" si="7"/>
        <v>12.8</v>
      </c>
      <c r="AH31" s="172" t="s">
        <v>218</v>
      </c>
    </row>
    <row r="32" spans="1:34" ht="18" customHeight="1">
      <c r="A32" s="16" t="s">
        <v>26</v>
      </c>
      <c r="B32" s="19" t="s">
        <v>82</v>
      </c>
      <c r="C32" s="21">
        <v>29506</v>
      </c>
      <c r="D32" s="129"/>
      <c r="E32" s="46"/>
      <c r="F32" s="38"/>
      <c r="G32" s="40" t="s">
        <v>78</v>
      </c>
      <c r="H32" s="41">
        <v>15.2</v>
      </c>
      <c r="I32" s="96" t="s">
        <v>83</v>
      </c>
      <c r="J32" s="85">
        <v>16</v>
      </c>
      <c r="K32" s="23"/>
      <c r="L32" s="24"/>
      <c r="M32" s="89"/>
      <c r="N32" s="59"/>
      <c r="O32" s="63"/>
      <c r="P32" s="113"/>
      <c r="Q32" s="134"/>
      <c r="R32" s="63"/>
      <c r="S32" s="64">
        <v>16</v>
      </c>
      <c r="T32" s="37"/>
      <c r="U32" s="35">
        <f t="shared" si="10"/>
        <v>16.8</v>
      </c>
      <c r="V32" s="54" t="s">
        <v>101</v>
      </c>
      <c r="W32" s="28">
        <f t="shared" si="0"/>
        <v>14.4</v>
      </c>
      <c r="X32" s="163">
        <f t="shared" si="1"/>
        <v>15.2</v>
      </c>
      <c r="Y32" s="189" t="s">
        <v>215</v>
      </c>
      <c r="Z32" s="140">
        <f t="shared" si="2"/>
        <v>13.6</v>
      </c>
      <c r="AA32" s="164">
        <f t="shared" si="3"/>
        <v>14.4</v>
      </c>
      <c r="AB32" s="165" t="s">
        <v>216</v>
      </c>
      <c r="AC32" s="132">
        <f t="shared" si="4"/>
        <v>12.8</v>
      </c>
      <c r="AD32" s="168">
        <f t="shared" si="5"/>
        <v>13.6</v>
      </c>
      <c r="AE32" s="169" t="s">
        <v>217</v>
      </c>
      <c r="AF32" s="141">
        <f t="shared" si="6"/>
        <v>12</v>
      </c>
      <c r="AG32" s="171">
        <f t="shared" si="7"/>
        <v>12.8</v>
      </c>
      <c r="AH32" s="172" t="s">
        <v>218</v>
      </c>
    </row>
    <row r="33" spans="1:34" ht="18" customHeight="1">
      <c r="A33" s="111" t="s">
        <v>188</v>
      </c>
      <c r="B33" s="62" t="s">
        <v>166</v>
      </c>
      <c r="C33" s="142"/>
      <c r="D33" s="130"/>
      <c r="E33" s="100"/>
      <c r="F33" s="101"/>
      <c r="G33" s="102"/>
      <c r="H33" s="103"/>
      <c r="I33" s="100"/>
      <c r="J33" s="101"/>
      <c r="K33" s="102"/>
      <c r="L33" s="103"/>
      <c r="M33" s="100"/>
      <c r="N33" s="104"/>
      <c r="O33" s="66"/>
      <c r="P33" s="113" t="s">
        <v>189</v>
      </c>
      <c r="Q33" s="135">
        <v>13.5</v>
      </c>
      <c r="R33" s="66"/>
      <c r="S33" s="64">
        <v>13.5</v>
      </c>
      <c r="T33" s="66"/>
      <c r="U33" s="35">
        <f t="shared" si="10"/>
        <v>14.175</v>
      </c>
      <c r="V33" s="54" t="s">
        <v>94</v>
      </c>
      <c r="W33" s="28">
        <f t="shared" si="0"/>
        <v>12.15</v>
      </c>
      <c r="X33" s="163">
        <f t="shared" si="1"/>
        <v>12.825</v>
      </c>
      <c r="Y33" s="189" t="s">
        <v>219</v>
      </c>
      <c r="Z33" s="140">
        <f t="shared" si="2"/>
        <v>11.475</v>
      </c>
      <c r="AA33" s="164">
        <f t="shared" si="3"/>
        <v>12.15</v>
      </c>
      <c r="AB33" s="165" t="s">
        <v>220</v>
      </c>
      <c r="AC33" s="132">
        <f t="shared" si="4"/>
        <v>10.8</v>
      </c>
      <c r="AD33" s="168">
        <f t="shared" si="5"/>
        <v>11.475</v>
      </c>
      <c r="AE33" s="169" t="s">
        <v>221</v>
      </c>
      <c r="AF33" s="141">
        <f t="shared" si="6"/>
        <v>10.125</v>
      </c>
      <c r="AG33" s="171">
        <f t="shared" si="7"/>
        <v>10.8</v>
      </c>
      <c r="AH33" s="172" t="s">
        <v>222</v>
      </c>
    </row>
    <row r="34" spans="1:34" ht="18" customHeight="1">
      <c r="A34" s="16" t="s">
        <v>160</v>
      </c>
      <c r="B34" s="19" t="s">
        <v>161</v>
      </c>
      <c r="C34" s="21"/>
      <c r="D34" s="129"/>
      <c r="E34" s="46"/>
      <c r="F34" s="38"/>
      <c r="G34" s="40"/>
      <c r="H34" s="41"/>
      <c r="I34" s="96"/>
      <c r="J34" s="85"/>
      <c r="K34" s="23"/>
      <c r="L34" s="24"/>
      <c r="M34" s="89"/>
      <c r="N34" s="59"/>
      <c r="O34" s="63"/>
      <c r="P34" s="113" t="s">
        <v>162</v>
      </c>
      <c r="Q34" s="134">
        <v>17.5</v>
      </c>
      <c r="R34" s="63"/>
      <c r="S34" s="64">
        <v>17.5</v>
      </c>
      <c r="T34" s="37"/>
      <c r="U34" s="35">
        <f>SUM(S34*1.05)</f>
        <v>18.375</v>
      </c>
      <c r="V34" s="54" t="s">
        <v>119</v>
      </c>
      <c r="W34" s="28">
        <f t="shared" si="0"/>
        <v>15.75</v>
      </c>
      <c r="X34" s="163">
        <f t="shared" si="1"/>
        <v>16.625</v>
      </c>
      <c r="Y34" s="189" t="s">
        <v>247</v>
      </c>
      <c r="Z34" s="140">
        <f t="shared" si="2"/>
        <v>14.875</v>
      </c>
      <c r="AA34" s="164">
        <f t="shared" si="3"/>
        <v>15.75</v>
      </c>
      <c r="AB34" s="165" t="s">
        <v>248</v>
      </c>
      <c r="AC34" s="132">
        <f t="shared" si="4"/>
        <v>14</v>
      </c>
      <c r="AD34" s="168">
        <f t="shared" si="5"/>
        <v>14.875</v>
      </c>
      <c r="AE34" s="169" t="s">
        <v>249</v>
      </c>
      <c r="AF34" s="141">
        <f t="shared" si="6"/>
        <v>13.125</v>
      </c>
      <c r="AG34" s="171">
        <f t="shared" si="7"/>
        <v>14</v>
      </c>
      <c r="AH34" s="172" t="s">
        <v>250</v>
      </c>
    </row>
    <row r="35" spans="1:34" ht="18" customHeight="1">
      <c r="A35" s="121" t="s">
        <v>180</v>
      </c>
      <c r="B35" s="122" t="s">
        <v>171</v>
      </c>
      <c r="C35" s="143"/>
      <c r="D35" s="123"/>
      <c r="E35" s="124"/>
      <c r="F35" s="125"/>
      <c r="G35" s="126"/>
      <c r="H35" s="127"/>
      <c r="I35" s="124"/>
      <c r="J35" s="125"/>
      <c r="K35" s="126"/>
      <c r="L35" s="127"/>
      <c r="M35" s="124"/>
      <c r="N35" s="128"/>
      <c r="O35" s="66"/>
      <c r="P35" s="114" t="s">
        <v>197</v>
      </c>
      <c r="Q35" s="137">
        <v>13</v>
      </c>
      <c r="R35" s="66"/>
      <c r="S35" s="65">
        <v>13</v>
      </c>
      <c r="T35" s="66"/>
      <c r="U35" s="36">
        <f t="shared" si="10"/>
        <v>13.65</v>
      </c>
      <c r="V35" s="55" t="s">
        <v>155</v>
      </c>
      <c r="W35" s="27">
        <f t="shared" si="0"/>
        <v>11.700000000000001</v>
      </c>
      <c r="X35" s="174">
        <f t="shared" si="1"/>
        <v>12.35</v>
      </c>
      <c r="Y35" s="191" t="s">
        <v>211</v>
      </c>
      <c r="Z35" s="27">
        <f t="shared" si="2"/>
        <v>11.049999999999999</v>
      </c>
      <c r="AA35" s="174">
        <f t="shared" si="3"/>
        <v>11.700000000000001</v>
      </c>
      <c r="AB35" s="178" t="s">
        <v>212</v>
      </c>
      <c r="AC35" s="27">
        <f t="shared" si="4"/>
        <v>10.4</v>
      </c>
      <c r="AD35" s="174">
        <f t="shared" si="5"/>
        <v>11.049999999999999</v>
      </c>
      <c r="AE35" s="179" t="s">
        <v>213</v>
      </c>
      <c r="AF35" s="27">
        <f t="shared" si="6"/>
        <v>9.75</v>
      </c>
      <c r="AG35" s="174">
        <f t="shared" si="7"/>
        <v>10.4</v>
      </c>
      <c r="AH35" s="180" t="s">
        <v>214</v>
      </c>
    </row>
    <row r="36" spans="1:34" ht="18" customHeight="1">
      <c r="A36" s="16" t="s">
        <v>134</v>
      </c>
      <c r="B36" s="19" t="s">
        <v>135</v>
      </c>
      <c r="C36" s="21">
        <v>32602</v>
      </c>
      <c r="D36" s="129"/>
      <c r="E36" s="46"/>
      <c r="F36" s="38"/>
      <c r="G36" s="40"/>
      <c r="H36" s="41"/>
      <c r="I36" s="96"/>
      <c r="J36" s="85"/>
      <c r="K36" s="23"/>
      <c r="L36" s="24"/>
      <c r="M36" s="89" t="s">
        <v>136</v>
      </c>
      <c r="N36" s="59">
        <v>15.5</v>
      </c>
      <c r="O36" s="63"/>
      <c r="P36" s="113"/>
      <c r="Q36" s="134"/>
      <c r="R36" s="63"/>
      <c r="S36" s="64">
        <v>15.5</v>
      </c>
      <c r="T36" s="37"/>
      <c r="U36" s="35">
        <f aca="true" t="shared" si="11" ref="U36:U55">SUM(S36*1.05)</f>
        <v>16.275000000000002</v>
      </c>
      <c r="V36" s="54" t="s">
        <v>98</v>
      </c>
      <c r="W36" s="28">
        <f t="shared" si="0"/>
        <v>13.950000000000001</v>
      </c>
      <c r="X36" s="163">
        <f t="shared" si="1"/>
        <v>14.725</v>
      </c>
      <c r="Y36" s="189" t="s">
        <v>207</v>
      </c>
      <c r="Z36" s="140">
        <f t="shared" si="2"/>
        <v>13.174999999999999</v>
      </c>
      <c r="AA36" s="164">
        <f t="shared" si="3"/>
        <v>13.950000000000001</v>
      </c>
      <c r="AB36" s="165" t="s">
        <v>208</v>
      </c>
      <c r="AC36" s="132">
        <f t="shared" si="4"/>
        <v>12.4</v>
      </c>
      <c r="AD36" s="168">
        <f t="shared" si="5"/>
        <v>13.174999999999999</v>
      </c>
      <c r="AE36" s="169" t="s">
        <v>209</v>
      </c>
      <c r="AF36" s="141">
        <f t="shared" si="6"/>
        <v>11.625</v>
      </c>
      <c r="AG36" s="171">
        <f t="shared" si="7"/>
        <v>12.4</v>
      </c>
      <c r="AH36" s="172" t="s">
        <v>210</v>
      </c>
    </row>
    <row r="37" spans="1:34" ht="18" customHeight="1">
      <c r="A37" s="16" t="s">
        <v>28</v>
      </c>
      <c r="B37" s="19" t="s">
        <v>29</v>
      </c>
      <c r="C37" s="21">
        <v>24253</v>
      </c>
      <c r="D37" s="129">
        <v>16.3</v>
      </c>
      <c r="E37" s="46"/>
      <c r="F37" s="38"/>
      <c r="G37" s="40"/>
      <c r="H37" s="41"/>
      <c r="I37" s="96"/>
      <c r="J37" s="85"/>
      <c r="K37" s="23"/>
      <c r="L37" s="24"/>
      <c r="M37" s="89"/>
      <c r="N37" s="59"/>
      <c r="O37" s="63"/>
      <c r="P37" s="113"/>
      <c r="Q37" s="134"/>
      <c r="R37" s="63"/>
      <c r="S37" s="64">
        <v>16</v>
      </c>
      <c r="T37" s="37"/>
      <c r="U37" s="35">
        <f t="shared" si="11"/>
        <v>16.8</v>
      </c>
      <c r="V37" s="54" t="s">
        <v>93</v>
      </c>
      <c r="W37" s="28">
        <f t="shared" si="0"/>
        <v>14.4</v>
      </c>
      <c r="X37" s="163">
        <f t="shared" si="1"/>
        <v>15.2</v>
      </c>
      <c r="Y37" s="189" t="s">
        <v>215</v>
      </c>
      <c r="Z37" s="140">
        <f t="shared" si="2"/>
        <v>13.6</v>
      </c>
      <c r="AA37" s="164">
        <f t="shared" si="3"/>
        <v>14.4</v>
      </c>
      <c r="AB37" s="165" t="s">
        <v>216</v>
      </c>
      <c r="AC37" s="132">
        <f t="shared" si="4"/>
        <v>12.8</v>
      </c>
      <c r="AD37" s="168">
        <f t="shared" si="5"/>
        <v>13.6</v>
      </c>
      <c r="AE37" s="169" t="s">
        <v>217</v>
      </c>
      <c r="AF37" s="141">
        <f t="shared" si="6"/>
        <v>12</v>
      </c>
      <c r="AG37" s="171">
        <f t="shared" si="7"/>
        <v>12.8</v>
      </c>
      <c r="AH37" s="172" t="s">
        <v>218</v>
      </c>
    </row>
    <row r="38" spans="1:34" ht="18" customHeight="1">
      <c r="A38" s="16" t="s">
        <v>137</v>
      </c>
      <c r="B38" s="19" t="s">
        <v>39</v>
      </c>
      <c r="C38" s="21">
        <v>30848</v>
      </c>
      <c r="D38" s="129"/>
      <c r="E38" s="46"/>
      <c r="F38" s="38"/>
      <c r="G38" s="40"/>
      <c r="H38" s="41"/>
      <c r="I38" s="96"/>
      <c r="J38" s="85"/>
      <c r="K38" s="23"/>
      <c r="L38" s="24"/>
      <c r="M38" s="89" t="s">
        <v>138</v>
      </c>
      <c r="N38" s="59">
        <v>14</v>
      </c>
      <c r="O38" s="63"/>
      <c r="P38" s="113"/>
      <c r="Q38" s="134"/>
      <c r="R38" s="63"/>
      <c r="S38" s="64">
        <v>14</v>
      </c>
      <c r="T38" s="37"/>
      <c r="U38" s="35">
        <f t="shared" si="11"/>
        <v>14.700000000000001</v>
      </c>
      <c r="V38" s="54" t="s">
        <v>97</v>
      </c>
      <c r="W38" s="28">
        <f t="shared" si="0"/>
        <v>12.6</v>
      </c>
      <c r="X38" s="163">
        <f t="shared" si="1"/>
        <v>13.299999999999999</v>
      </c>
      <c r="Y38" s="189" t="s">
        <v>243</v>
      </c>
      <c r="Z38" s="140">
        <f t="shared" si="2"/>
        <v>11.9</v>
      </c>
      <c r="AA38" s="164">
        <f t="shared" si="3"/>
        <v>12.6</v>
      </c>
      <c r="AB38" s="165" t="s">
        <v>244</v>
      </c>
      <c r="AC38" s="132">
        <f t="shared" si="4"/>
        <v>11.200000000000001</v>
      </c>
      <c r="AD38" s="168">
        <f t="shared" si="5"/>
        <v>11.9</v>
      </c>
      <c r="AE38" s="169" t="s">
        <v>245</v>
      </c>
      <c r="AF38" s="141">
        <f t="shared" si="6"/>
        <v>10.5</v>
      </c>
      <c r="AG38" s="171">
        <f t="shared" si="7"/>
        <v>11.200000000000001</v>
      </c>
      <c r="AH38" s="172" t="s">
        <v>246</v>
      </c>
    </row>
    <row r="39" spans="1:34" ht="18" customHeight="1">
      <c r="A39" s="121" t="s">
        <v>181</v>
      </c>
      <c r="B39" s="122" t="s">
        <v>170</v>
      </c>
      <c r="C39" s="143"/>
      <c r="D39" s="123"/>
      <c r="E39" s="124"/>
      <c r="F39" s="125"/>
      <c r="G39" s="126"/>
      <c r="H39" s="127"/>
      <c r="I39" s="124"/>
      <c r="J39" s="125"/>
      <c r="K39" s="126"/>
      <c r="L39" s="127"/>
      <c r="M39" s="124"/>
      <c r="N39" s="128"/>
      <c r="O39" s="66"/>
      <c r="P39" s="114" t="s">
        <v>196</v>
      </c>
      <c r="Q39" s="137">
        <v>14.5</v>
      </c>
      <c r="R39" s="66"/>
      <c r="S39" s="65">
        <v>14.5</v>
      </c>
      <c r="T39" s="66"/>
      <c r="U39" s="36">
        <f t="shared" si="11"/>
        <v>15.225000000000001</v>
      </c>
      <c r="V39" s="55" t="s">
        <v>97</v>
      </c>
      <c r="W39" s="27">
        <f t="shared" si="0"/>
        <v>13.05</v>
      </c>
      <c r="X39" s="174">
        <f t="shared" si="1"/>
        <v>13.774999999999999</v>
      </c>
      <c r="Y39" s="191" t="s">
        <v>255</v>
      </c>
      <c r="Z39" s="27">
        <f t="shared" si="2"/>
        <v>12.325</v>
      </c>
      <c r="AA39" s="174">
        <f t="shared" si="3"/>
        <v>13.05</v>
      </c>
      <c r="AB39" s="178" t="s">
        <v>256</v>
      </c>
      <c r="AC39" s="27">
        <f t="shared" si="4"/>
        <v>11.600000000000001</v>
      </c>
      <c r="AD39" s="174">
        <f t="shared" si="5"/>
        <v>12.325</v>
      </c>
      <c r="AE39" s="179" t="s">
        <v>257</v>
      </c>
      <c r="AF39" s="27">
        <f t="shared" si="6"/>
        <v>10.875</v>
      </c>
      <c r="AG39" s="174">
        <f t="shared" si="7"/>
        <v>11.600000000000001</v>
      </c>
      <c r="AH39" s="180" t="s">
        <v>258</v>
      </c>
    </row>
    <row r="40" spans="1:34" ht="18" customHeight="1">
      <c r="A40" s="16" t="s">
        <v>30</v>
      </c>
      <c r="B40" s="19" t="s">
        <v>31</v>
      </c>
      <c r="C40" s="21">
        <v>23578</v>
      </c>
      <c r="D40" s="129">
        <v>15.5</v>
      </c>
      <c r="E40" s="46"/>
      <c r="F40" s="38"/>
      <c r="G40" s="40"/>
      <c r="H40" s="41"/>
      <c r="I40" s="96" t="s">
        <v>81</v>
      </c>
      <c r="J40" s="85">
        <v>14</v>
      </c>
      <c r="K40" s="23"/>
      <c r="L40" s="24"/>
      <c r="M40" s="89" t="s">
        <v>129</v>
      </c>
      <c r="N40" s="59">
        <v>14.5</v>
      </c>
      <c r="O40" s="63"/>
      <c r="P40" s="113"/>
      <c r="Q40" s="134"/>
      <c r="R40" s="63"/>
      <c r="S40" s="64">
        <v>14.5</v>
      </c>
      <c r="T40" s="37"/>
      <c r="U40" s="35">
        <f t="shared" si="11"/>
        <v>15.225000000000001</v>
      </c>
      <c r="V40" s="54" t="s">
        <v>100</v>
      </c>
      <c r="W40" s="28">
        <f t="shared" si="0"/>
        <v>13.05</v>
      </c>
      <c r="X40" s="163">
        <f t="shared" si="1"/>
        <v>13.774999999999999</v>
      </c>
      <c r="Y40" s="189" t="s">
        <v>255</v>
      </c>
      <c r="Z40" s="140">
        <f t="shared" si="2"/>
        <v>12.325</v>
      </c>
      <c r="AA40" s="164">
        <f t="shared" si="3"/>
        <v>13.05</v>
      </c>
      <c r="AB40" s="165" t="s">
        <v>256</v>
      </c>
      <c r="AC40" s="132">
        <f t="shared" si="4"/>
        <v>11.600000000000001</v>
      </c>
      <c r="AD40" s="168">
        <f t="shared" si="5"/>
        <v>12.325</v>
      </c>
      <c r="AE40" s="169" t="s">
        <v>257</v>
      </c>
      <c r="AF40" s="141">
        <f t="shared" si="6"/>
        <v>10.875</v>
      </c>
      <c r="AG40" s="171">
        <f t="shared" si="7"/>
        <v>11.600000000000001</v>
      </c>
      <c r="AH40" s="172" t="s">
        <v>258</v>
      </c>
    </row>
    <row r="41" spans="1:34" ht="18" customHeight="1">
      <c r="A41" s="16" t="s">
        <v>32</v>
      </c>
      <c r="B41" s="19" t="s">
        <v>27</v>
      </c>
      <c r="C41" s="21">
        <v>29662</v>
      </c>
      <c r="D41" s="129"/>
      <c r="E41" s="46" t="s">
        <v>53</v>
      </c>
      <c r="F41" s="38">
        <v>14</v>
      </c>
      <c r="G41" s="40"/>
      <c r="H41" s="41"/>
      <c r="I41" s="96"/>
      <c r="J41" s="85"/>
      <c r="K41" s="23"/>
      <c r="L41" s="24"/>
      <c r="M41" s="89"/>
      <c r="N41" s="59"/>
      <c r="O41" s="63"/>
      <c r="P41" s="113"/>
      <c r="Q41" s="134"/>
      <c r="R41" s="63"/>
      <c r="S41" s="64">
        <v>14</v>
      </c>
      <c r="T41" s="37"/>
      <c r="U41" s="35">
        <f t="shared" si="11"/>
        <v>14.700000000000001</v>
      </c>
      <c r="V41" s="54" t="s">
        <v>102</v>
      </c>
      <c r="W41" s="28">
        <f t="shared" si="0"/>
        <v>12.6</v>
      </c>
      <c r="X41" s="163">
        <f t="shared" si="1"/>
        <v>13.299999999999999</v>
      </c>
      <c r="Y41" s="189" t="s">
        <v>243</v>
      </c>
      <c r="Z41" s="140">
        <f t="shared" si="2"/>
        <v>11.9</v>
      </c>
      <c r="AA41" s="164">
        <f t="shared" si="3"/>
        <v>12.6</v>
      </c>
      <c r="AB41" s="165" t="s">
        <v>244</v>
      </c>
      <c r="AC41" s="132">
        <f t="shared" si="4"/>
        <v>11.200000000000001</v>
      </c>
      <c r="AD41" s="168">
        <f t="shared" si="5"/>
        <v>11.9</v>
      </c>
      <c r="AE41" s="169" t="s">
        <v>245</v>
      </c>
      <c r="AF41" s="141">
        <f t="shared" si="6"/>
        <v>10.5</v>
      </c>
      <c r="AG41" s="171">
        <f t="shared" si="7"/>
        <v>11.200000000000001</v>
      </c>
      <c r="AH41" s="172" t="s">
        <v>246</v>
      </c>
    </row>
    <row r="42" spans="1:34" ht="18" customHeight="1">
      <c r="A42" s="16" t="s">
        <v>84</v>
      </c>
      <c r="B42" s="19" t="s">
        <v>85</v>
      </c>
      <c r="C42" s="21">
        <v>30834</v>
      </c>
      <c r="D42" s="129"/>
      <c r="E42" s="46"/>
      <c r="F42" s="38"/>
      <c r="G42" s="40"/>
      <c r="H42" s="41"/>
      <c r="I42" s="96" t="s">
        <v>86</v>
      </c>
      <c r="J42" s="85">
        <v>17</v>
      </c>
      <c r="K42" s="23"/>
      <c r="L42" s="24"/>
      <c r="M42" s="89"/>
      <c r="N42" s="59"/>
      <c r="O42" s="63"/>
      <c r="P42" s="113"/>
      <c r="Q42" s="134"/>
      <c r="R42" s="63"/>
      <c r="S42" s="64">
        <v>17</v>
      </c>
      <c r="T42" s="37"/>
      <c r="U42" s="35">
        <f t="shared" si="11"/>
        <v>17.85</v>
      </c>
      <c r="V42" s="54" t="s">
        <v>103</v>
      </c>
      <c r="W42" s="28">
        <f t="shared" si="0"/>
        <v>15.3</v>
      </c>
      <c r="X42" s="163">
        <f t="shared" si="1"/>
        <v>16.15</v>
      </c>
      <c r="Y42" s="189" t="s">
        <v>235</v>
      </c>
      <c r="Z42" s="140">
        <f t="shared" si="2"/>
        <v>14.45</v>
      </c>
      <c r="AA42" s="164">
        <f t="shared" si="3"/>
        <v>15.3</v>
      </c>
      <c r="AB42" s="165" t="s">
        <v>236</v>
      </c>
      <c r="AC42" s="132">
        <f t="shared" si="4"/>
        <v>13.600000000000001</v>
      </c>
      <c r="AD42" s="168">
        <f t="shared" si="5"/>
        <v>14.45</v>
      </c>
      <c r="AE42" s="169" t="s">
        <v>237</v>
      </c>
      <c r="AF42" s="141">
        <f t="shared" si="6"/>
        <v>12.75</v>
      </c>
      <c r="AG42" s="171">
        <f t="shared" si="7"/>
        <v>13.600000000000001</v>
      </c>
      <c r="AH42" s="172" t="s">
        <v>238</v>
      </c>
    </row>
    <row r="43" spans="1:34" ht="18" customHeight="1">
      <c r="A43" s="16" t="s">
        <v>33</v>
      </c>
      <c r="B43" s="19" t="s">
        <v>34</v>
      </c>
      <c r="C43" s="21">
        <v>26833</v>
      </c>
      <c r="D43" s="129">
        <v>17</v>
      </c>
      <c r="E43" s="46"/>
      <c r="F43" s="38"/>
      <c r="G43" s="40"/>
      <c r="H43" s="41"/>
      <c r="I43" s="96"/>
      <c r="J43" s="85"/>
      <c r="K43" s="23"/>
      <c r="L43" s="24"/>
      <c r="M43" s="89"/>
      <c r="N43" s="59"/>
      <c r="O43" s="63"/>
      <c r="P43" s="113"/>
      <c r="Q43" s="134"/>
      <c r="R43" s="63"/>
      <c r="S43" s="64">
        <v>17</v>
      </c>
      <c r="T43" s="37"/>
      <c r="U43" s="35">
        <f t="shared" si="11"/>
        <v>17.85</v>
      </c>
      <c r="V43" s="54" t="s">
        <v>103</v>
      </c>
      <c r="W43" s="28">
        <f t="shared" si="0"/>
        <v>15.3</v>
      </c>
      <c r="X43" s="163">
        <f t="shared" si="1"/>
        <v>16.15</v>
      </c>
      <c r="Y43" s="189" t="s">
        <v>235</v>
      </c>
      <c r="Z43" s="140">
        <f t="shared" si="2"/>
        <v>14.45</v>
      </c>
      <c r="AA43" s="164">
        <f t="shared" si="3"/>
        <v>15.3</v>
      </c>
      <c r="AB43" s="165" t="s">
        <v>236</v>
      </c>
      <c r="AC43" s="132">
        <f t="shared" si="4"/>
        <v>13.600000000000001</v>
      </c>
      <c r="AD43" s="168">
        <f t="shared" si="5"/>
        <v>14.45</v>
      </c>
      <c r="AE43" s="169" t="s">
        <v>237</v>
      </c>
      <c r="AF43" s="141">
        <f t="shared" si="6"/>
        <v>12.75</v>
      </c>
      <c r="AG43" s="171">
        <f t="shared" si="7"/>
        <v>13.600000000000001</v>
      </c>
      <c r="AH43" s="172" t="s">
        <v>238</v>
      </c>
    </row>
    <row r="44" spans="1:34" ht="18" customHeight="1">
      <c r="A44" s="111" t="s">
        <v>174</v>
      </c>
      <c r="B44" s="62" t="s">
        <v>173</v>
      </c>
      <c r="C44" s="142"/>
      <c r="D44" s="130"/>
      <c r="E44" s="100"/>
      <c r="F44" s="101"/>
      <c r="G44" s="102"/>
      <c r="H44" s="103"/>
      <c r="I44" s="100"/>
      <c r="J44" s="101"/>
      <c r="K44" s="102"/>
      <c r="L44" s="103"/>
      <c r="M44" s="100"/>
      <c r="N44" s="104"/>
      <c r="O44" s="66"/>
      <c r="P44" s="113" t="s">
        <v>199</v>
      </c>
      <c r="Q44" s="135">
        <v>14.5</v>
      </c>
      <c r="R44" s="66"/>
      <c r="S44" s="64">
        <v>14.5</v>
      </c>
      <c r="T44" s="66"/>
      <c r="U44" s="35">
        <f t="shared" si="11"/>
        <v>15.225000000000001</v>
      </c>
      <c r="V44" s="54" t="s">
        <v>100</v>
      </c>
      <c r="W44" s="28">
        <f t="shared" si="0"/>
        <v>13.05</v>
      </c>
      <c r="X44" s="163">
        <f t="shared" si="1"/>
        <v>13.774999999999999</v>
      </c>
      <c r="Y44" s="189" t="s">
        <v>255</v>
      </c>
      <c r="Z44" s="140">
        <f t="shared" si="2"/>
        <v>12.325</v>
      </c>
      <c r="AA44" s="164">
        <f t="shared" si="3"/>
        <v>13.05</v>
      </c>
      <c r="AB44" s="165" t="s">
        <v>256</v>
      </c>
      <c r="AC44" s="132">
        <f t="shared" si="4"/>
        <v>11.600000000000001</v>
      </c>
      <c r="AD44" s="168">
        <f t="shared" si="5"/>
        <v>12.325</v>
      </c>
      <c r="AE44" s="169" t="s">
        <v>257</v>
      </c>
      <c r="AF44" s="141">
        <f t="shared" si="6"/>
        <v>10.875</v>
      </c>
      <c r="AG44" s="171">
        <f t="shared" si="7"/>
        <v>11.600000000000001</v>
      </c>
      <c r="AH44" s="172" t="s">
        <v>258</v>
      </c>
    </row>
    <row r="45" spans="1:34" ht="18" customHeight="1">
      <c r="A45" s="16" t="s">
        <v>35</v>
      </c>
      <c r="B45" s="19" t="s">
        <v>36</v>
      </c>
      <c r="C45" s="21">
        <v>26011</v>
      </c>
      <c r="D45" s="129">
        <v>16.8</v>
      </c>
      <c r="E45" s="46"/>
      <c r="F45" s="38"/>
      <c r="G45" s="40"/>
      <c r="H45" s="41"/>
      <c r="I45" s="96"/>
      <c r="J45" s="85"/>
      <c r="K45" s="23"/>
      <c r="L45" s="24"/>
      <c r="M45" s="89"/>
      <c r="N45" s="59"/>
      <c r="O45" s="63"/>
      <c r="P45" s="113"/>
      <c r="Q45" s="134"/>
      <c r="R45" s="63"/>
      <c r="S45" s="64">
        <v>17</v>
      </c>
      <c r="T45" s="37"/>
      <c r="U45" s="35">
        <f t="shared" si="11"/>
        <v>17.85</v>
      </c>
      <c r="V45" s="54" t="s">
        <v>61</v>
      </c>
      <c r="W45" s="28">
        <f t="shared" si="0"/>
        <v>15.3</v>
      </c>
      <c r="X45" s="163">
        <f t="shared" si="1"/>
        <v>16.15</v>
      </c>
      <c r="Y45" s="189" t="s">
        <v>235</v>
      </c>
      <c r="Z45" s="140">
        <f t="shared" si="2"/>
        <v>14.45</v>
      </c>
      <c r="AA45" s="164">
        <f t="shared" si="3"/>
        <v>15.3</v>
      </c>
      <c r="AB45" s="165" t="s">
        <v>236</v>
      </c>
      <c r="AC45" s="132">
        <f t="shared" si="4"/>
        <v>13.600000000000001</v>
      </c>
      <c r="AD45" s="168">
        <f t="shared" si="5"/>
        <v>14.45</v>
      </c>
      <c r="AE45" s="169" t="s">
        <v>237</v>
      </c>
      <c r="AF45" s="141">
        <f t="shared" si="6"/>
        <v>12.75</v>
      </c>
      <c r="AG45" s="171">
        <f t="shared" si="7"/>
        <v>13.600000000000001</v>
      </c>
      <c r="AH45" s="172" t="s">
        <v>238</v>
      </c>
    </row>
    <row r="46" spans="1:34" ht="18" customHeight="1">
      <c r="A46" s="16" t="s">
        <v>37</v>
      </c>
      <c r="B46" s="19" t="s">
        <v>38</v>
      </c>
      <c r="C46" s="21">
        <v>27794</v>
      </c>
      <c r="D46" s="129"/>
      <c r="E46" s="46" t="s">
        <v>54</v>
      </c>
      <c r="F46" s="38">
        <v>17.3</v>
      </c>
      <c r="G46" s="40"/>
      <c r="H46" s="41"/>
      <c r="I46" s="96"/>
      <c r="J46" s="85"/>
      <c r="K46" s="23"/>
      <c r="L46" s="24"/>
      <c r="M46" s="89" t="s">
        <v>130</v>
      </c>
      <c r="N46" s="59">
        <v>18</v>
      </c>
      <c r="O46" s="63"/>
      <c r="P46" s="113"/>
      <c r="Q46" s="134"/>
      <c r="R46" s="63"/>
      <c r="S46" s="64">
        <v>18</v>
      </c>
      <c r="T46" s="37"/>
      <c r="U46" s="35">
        <f t="shared" si="11"/>
        <v>18.900000000000002</v>
      </c>
      <c r="V46" s="54" t="s">
        <v>96</v>
      </c>
      <c r="W46" s="28">
        <f t="shared" si="0"/>
        <v>16.2</v>
      </c>
      <c r="X46" s="163">
        <f t="shared" si="1"/>
        <v>17.099999999999998</v>
      </c>
      <c r="Y46" s="189" t="s">
        <v>223</v>
      </c>
      <c r="Z46" s="140">
        <f t="shared" si="2"/>
        <v>15.299999999999999</v>
      </c>
      <c r="AA46" s="164">
        <f t="shared" si="3"/>
        <v>16.2</v>
      </c>
      <c r="AB46" s="167" t="s">
        <v>224</v>
      </c>
      <c r="AC46" s="132">
        <f t="shared" si="4"/>
        <v>14.4</v>
      </c>
      <c r="AD46" s="168">
        <f t="shared" si="5"/>
        <v>15.299999999999999</v>
      </c>
      <c r="AE46" s="169" t="s">
        <v>225</v>
      </c>
      <c r="AF46" s="141">
        <f t="shared" si="6"/>
        <v>13.5</v>
      </c>
      <c r="AG46" s="171">
        <f t="shared" si="7"/>
        <v>14.4</v>
      </c>
      <c r="AH46" s="172" t="s">
        <v>226</v>
      </c>
    </row>
    <row r="47" spans="1:34" ht="18" customHeight="1">
      <c r="A47" s="111" t="s">
        <v>183</v>
      </c>
      <c r="B47" s="62" t="s">
        <v>168</v>
      </c>
      <c r="C47" s="142"/>
      <c r="D47" s="130"/>
      <c r="E47" s="100"/>
      <c r="F47" s="101"/>
      <c r="G47" s="102"/>
      <c r="H47" s="103"/>
      <c r="I47" s="100"/>
      <c r="J47" s="101"/>
      <c r="K47" s="102"/>
      <c r="L47" s="103"/>
      <c r="M47" s="100"/>
      <c r="N47" s="104"/>
      <c r="O47" s="66"/>
      <c r="P47" s="113" t="s">
        <v>195</v>
      </c>
      <c r="Q47" s="135">
        <v>15</v>
      </c>
      <c r="R47" s="66"/>
      <c r="S47" s="64">
        <v>15</v>
      </c>
      <c r="T47" s="66"/>
      <c r="U47" s="35">
        <f t="shared" si="11"/>
        <v>15.75</v>
      </c>
      <c r="V47" s="54" t="s">
        <v>100</v>
      </c>
      <c r="W47" s="28">
        <f t="shared" si="0"/>
        <v>13.5</v>
      </c>
      <c r="X47" s="163">
        <f t="shared" si="1"/>
        <v>14.25</v>
      </c>
      <c r="Y47" s="189" t="s">
        <v>239</v>
      </c>
      <c r="Z47" s="140">
        <f t="shared" si="2"/>
        <v>12.75</v>
      </c>
      <c r="AA47" s="164">
        <f t="shared" si="3"/>
        <v>13.5</v>
      </c>
      <c r="AB47" s="165" t="s">
        <v>240</v>
      </c>
      <c r="AC47" s="132">
        <f t="shared" si="4"/>
        <v>12</v>
      </c>
      <c r="AD47" s="168">
        <f t="shared" si="5"/>
        <v>12.75</v>
      </c>
      <c r="AE47" s="169" t="s">
        <v>241</v>
      </c>
      <c r="AF47" s="141">
        <f t="shared" si="6"/>
        <v>11.25</v>
      </c>
      <c r="AG47" s="171">
        <f t="shared" si="7"/>
        <v>12</v>
      </c>
      <c r="AH47" s="172" t="s">
        <v>242</v>
      </c>
    </row>
    <row r="48" spans="1:34" ht="18" customHeight="1">
      <c r="A48" s="16" t="s">
        <v>40</v>
      </c>
      <c r="B48" s="19" t="s">
        <v>41</v>
      </c>
      <c r="C48" s="21">
        <v>29407</v>
      </c>
      <c r="D48" s="129"/>
      <c r="E48" s="46" t="s">
        <v>55</v>
      </c>
      <c r="F48" s="38">
        <v>17.1</v>
      </c>
      <c r="G48" s="40"/>
      <c r="H48" s="41"/>
      <c r="I48" s="96"/>
      <c r="J48" s="85"/>
      <c r="K48" s="23"/>
      <c r="L48" s="24"/>
      <c r="M48" s="89"/>
      <c r="N48" s="59"/>
      <c r="O48" s="63"/>
      <c r="P48" s="113"/>
      <c r="Q48" s="134"/>
      <c r="R48" s="63"/>
      <c r="S48" s="64">
        <v>17</v>
      </c>
      <c r="T48" s="37"/>
      <c r="U48" s="35">
        <f t="shared" si="11"/>
        <v>17.85</v>
      </c>
      <c r="V48" s="54" t="s">
        <v>96</v>
      </c>
      <c r="W48" s="28">
        <f t="shared" si="0"/>
        <v>15.3</v>
      </c>
      <c r="X48" s="163">
        <f t="shared" si="1"/>
        <v>16.15</v>
      </c>
      <c r="Y48" s="189" t="s">
        <v>235</v>
      </c>
      <c r="Z48" s="140">
        <f t="shared" si="2"/>
        <v>14.45</v>
      </c>
      <c r="AA48" s="164">
        <f t="shared" si="3"/>
        <v>15.3</v>
      </c>
      <c r="AB48" s="165" t="s">
        <v>236</v>
      </c>
      <c r="AC48" s="132">
        <f t="shared" si="4"/>
        <v>13.600000000000001</v>
      </c>
      <c r="AD48" s="168">
        <f t="shared" si="5"/>
        <v>14.45</v>
      </c>
      <c r="AE48" s="169" t="s">
        <v>237</v>
      </c>
      <c r="AF48" s="141">
        <f t="shared" si="6"/>
        <v>12.75</v>
      </c>
      <c r="AG48" s="171">
        <f t="shared" si="7"/>
        <v>13.600000000000001</v>
      </c>
      <c r="AH48" s="172" t="s">
        <v>238</v>
      </c>
    </row>
    <row r="49" spans="1:34" ht="18" customHeight="1">
      <c r="A49" s="16" t="s">
        <v>42</v>
      </c>
      <c r="B49" s="19" t="s">
        <v>13</v>
      </c>
      <c r="C49" s="21">
        <v>26680</v>
      </c>
      <c r="D49" s="129"/>
      <c r="E49" s="46" t="s">
        <v>56</v>
      </c>
      <c r="F49" s="38">
        <v>17.4</v>
      </c>
      <c r="G49" s="40" t="s">
        <v>71</v>
      </c>
      <c r="H49" s="41">
        <v>16.8</v>
      </c>
      <c r="I49" s="96" t="s">
        <v>52</v>
      </c>
      <c r="J49" s="85">
        <v>16.5</v>
      </c>
      <c r="K49" s="23"/>
      <c r="L49" s="24"/>
      <c r="M49" s="89"/>
      <c r="N49" s="59"/>
      <c r="O49" s="63"/>
      <c r="P49" s="113"/>
      <c r="Q49" s="134"/>
      <c r="R49" s="63"/>
      <c r="S49" s="64">
        <v>16.5</v>
      </c>
      <c r="T49" s="37"/>
      <c r="U49" s="35">
        <f t="shared" si="11"/>
        <v>17.325</v>
      </c>
      <c r="V49" s="54" t="s">
        <v>99</v>
      </c>
      <c r="W49" s="28">
        <f t="shared" si="0"/>
        <v>14.85</v>
      </c>
      <c r="X49" s="163">
        <f t="shared" si="1"/>
        <v>15.674999999999999</v>
      </c>
      <c r="Y49" s="189" t="s">
        <v>227</v>
      </c>
      <c r="Z49" s="140">
        <f t="shared" si="2"/>
        <v>14.025</v>
      </c>
      <c r="AA49" s="164">
        <f t="shared" si="3"/>
        <v>14.85</v>
      </c>
      <c r="AB49" s="165" t="s">
        <v>228</v>
      </c>
      <c r="AC49" s="132">
        <f t="shared" si="4"/>
        <v>13.200000000000001</v>
      </c>
      <c r="AD49" s="168">
        <f t="shared" si="5"/>
        <v>14.025</v>
      </c>
      <c r="AE49" s="169" t="s">
        <v>229</v>
      </c>
      <c r="AF49" s="141">
        <f t="shared" si="6"/>
        <v>12.375</v>
      </c>
      <c r="AG49" s="171">
        <f t="shared" si="7"/>
        <v>13.200000000000001</v>
      </c>
      <c r="AH49" s="172" t="s">
        <v>230</v>
      </c>
    </row>
    <row r="50" spans="1:34" ht="18" customHeight="1">
      <c r="A50" s="16" t="s">
        <v>43</v>
      </c>
      <c r="B50" s="19" t="s">
        <v>44</v>
      </c>
      <c r="C50" s="21">
        <v>23892</v>
      </c>
      <c r="D50" s="129">
        <v>15</v>
      </c>
      <c r="E50" s="46"/>
      <c r="F50" s="38"/>
      <c r="G50" s="40"/>
      <c r="H50" s="41"/>
      <c r="I50" s="96" t="s">
        <v>80</v>
      </c>
      <c r="J50" s="85">
        <v>14.5</v>
      </c>
      <c r="K50" s="23"/>
      <c r="L50" s="24"/>
      <c r="M50" s="89"/>
      <c r="N50" s="59"/>
      <c r="O50" s="63"/>
      <c r="P50" s="113"/>
      <c r="Q50" s="134"/>
      <c r="R50" s="63"/>
      <c r="S50" s="64">
        <v>14.5</v>
      </c>
      <c r="T50" s="37"/>
      <c r="U50" s="35">
        <f t="shared" si="11"/>
        <v>15.225000000000001</v>
      </c>
      <c r="V50" s="54" t="s">
        <v>100</v>
      </c>
      <c r="W50" s="28">
        <f t="shared" si="0"/>
        <v>13.05</v>
      </c>
      <c r="X50" s="163">
        <f t="shared" si="1"/>
        <v>13.774999999999999</v>
      </c>
      <c r="Y50" s="189" t="s">
        <v>255</v>
      </c>
      <c r="Z50" s="140">
        <f t="shared" si="2"/>
        <v>12.325</v>
      </c>
      <c r="AA50" s="164">
        <f t="shared" si="3"/>
        <v>13.05</v>
      </c>
      <c r="AB50" s="165" t="s">
        <v>256</v>
      </c>
      <c r="AC50" s="132">
        <f t="shared" si="4"/>
        <v>11.600000000000001</v>
      </c>
      <c r="AD50" s="168">
        <f t="shared" si="5"/>
        <v>12.325</v>
      </c>
      <c r="AE50" s="169" t="s">
        <v>257</v>
      </c>
      <c r="AF50" s="141">
        <f t="shared" si="6"/>
        <v>10.875</v>
      </c>
      <c r="AG50" s="171">
        <f t="shared" si="7"/>
        <v>11.600000000000001</v>
      </c>
      <c r="AH50" s="172" t="s">
        <v>258</v>
      </c>
    </row>
    <row r="51" spans="1:34" ht="18" customHeight="1" thickBot="1">
      <c r="A51" s="17" t="s">
        <v>115</v>
      </c>
      <c r="B51" s="18" t="s">
        <v>116</v>
      </c>
      <c r="C51" s="22">
        <v>28357</v>
      </c>
      <c r="D51" s="48"/>
      <c r="E51" s="47"/>
      <c r="F51" s="39"/>
      <c r="G51" s="42"/>
      <c r="H51" s="43"/>
      <c r="I51" s="97"/>
      <c r="J51" s="86"/>
      <c r="K51" s="25" t="s">
        <v>117</v>
      </c>
      <c r="L51" s="26">
        <v>12.5</v>
      </c>
      <c r="M51" s="90" t="s">
        <v>131</v>
      </c>
      <c r="N51" s="60">
        <v>12.5</v>
      </c>
      <c r="O51" s="63"/>
      <c r="P51" s="114"/>
      <c r="Q51" s="136"/>
      <c r="R51" s="63"/>
      <c r="S51" s="65">
        <v>12.5</v>
      </c>
      <c r="T51" s="118"/>
      <c r="U51" s="36">
        <f t="shared" si="11"/>
        <v>13.125</v>
      </c>
      <c r="V51" s="55" t="s">
        <v>92</v>
      </c>
      <c r="W51" s="27">
        <f t="shared" si="0"/>
        <v>11.25</v>
      </c>
      <c r="X51" s="174">
        <f t="shared" si="1"/>
        <v>11.875</v>
      </c>
      <c r="Y51" s="188" t="s">
        <v>205</v>
      </c>
      <c r="Z51" s="27">
        <f t="shared" si="2"/>
        <v>10.625</v>
      </c>
      <c r="AA51" s="174">
        <f t="shared" si="3"/>
        <v>11.25</v>
      </c>
      <c r="AB51" s="175" t="s">
        <v>203</v>
      </c>
      <c r="AC51" s="27">
        <f t="shared" si="4"/>
        <v>10</v>
      </c>
      <c r="AD51" s="174">
        <f t="shared" si="5"/>
        <v>10.625</v>
      </c>
      <c r="AE51" s="176" t="s">
        <v>204</v>
      </c>
      <c r="AF51" s="27">
        <f t="shared" si="6"/>
        <v>9.375</v>
      </c>
      <c r="AG51" s="174">
        <f t="shared" si="7"/>
        <v>10</v>
      </c>
      <c r="AH51" s="177" t="s">
        <v>206</v>
      </c>
    </row>
    <row r="52" spans="1:34" ht="18" customHeight="1" thickBot="1">
      <c r="A52" s="16" t="s">
        <v>156</v>
      </c>
      <c r="B52" s="19" t="s">
        <v>157</v>
      </c>
      <c r="C52" s="21"/>
      <c r="D52" s="129"/>
      <c r="E52" s="46"/>
      <c r="F52" s="38"/>
      <c r="G52" s="40"/>
      <c r="H52" s="41"/>
      <c r="I52" s="96"/>
      <c r="J52" s="85"/>
      <c r="K52" s="23"/>
      <c r="L52" s="24"/>
      <c r="M52" s="89"/>
      <c r="N52" s="59"/>
      <c r="O52" s="117"/>
      <c r="P52" s="113" t="s">
        <v>141</v>
      </c>
      <c r="Q52" s="134">
        <v>16</v>
      </c>
      <c r="R52" s="63"/>
      <c r="S52" s="64">
        <v>16</v>
      </c>
      <c r="T52" s="120"/>
      <c r="U52" s="35">
        <f t="shared" si="11"/>
        <v>16.8</v>
      </c>
      <c r="V52" s="54" t="s">
        <v>101</v>
      </c>
      <c r="W52" s="28">
        <f t="shared" si="0"/>
        <v>14.4</v>
      </c>
      <c r="X52" s="163">
        <f t="shared" si="1"/>
        <v>15.2</v>
      </c>
      <c r="Y52" s="189" t="s">
        <v>215</v>
      </c>
      <c r="Z52" s="140">
        <f t="shared" si="2"/>
        <v>13.6</v>
      </c>
      <c r="AA52" s="164">
        <f t="shared" si="3"/>
        <v>14.4</v>
      </c>
      <c r="AB52" s="165" t="s">
        <v>216</v>
      </c>
      <c r="AC52" s="132">
        <f t="shared" si="4"/>
        <v>12.8</v>
      </c>
      <c r="AD52" s="168">
        <f t="shared" si="5"/>
        <v>13.6</v>
      </c>
      <c r="AE52" s="169" t="s">
        <v>217</v>
      </c>
      <c r="AF52" s="141">
        <f t="shared" si="6"/>
        <v>12</v>
      </c>
      <c r="AG52" s="171">
        <f t="shared" si="7"/>
        <v>12.8</v>
      </c>
      <c r="AH52" s="172" t="s">
        <v>218</v>
      </c>
    </row>
    <row r="53" spans="1:34" ht="18" customHeight="1">
      <c r="A53" s="16" t="s">
        <v>45</v>
      </c>
      <c r="B53" s="19" t="s">
        <v>27</v>
      </c>
      <c r="C53" s="21">
        <v>23535</v>
      </c>
      <c r="D53" s="129">
        <v>15</v>
      </c>
      <c r="E53" s="46"/>
      <c r="F53" s="38"/>
      <c r="G53" s="40"/>
      <c r="H53" s="41"/>
      <c r="I53" s="96"/>
      <c r="J53" s="85"/>
      <c r="K53" s="23"/>
      <c r="L53" s="24"/>
      <c r="M53" s="89"/>
      <c r="N53" s="59"/>
      <c r="O53" s="63"/>
      <c r="P53" s="113"/>
      <c r="Q53" s="134"/>
      <c r="R53" s="63"/>
      <c r="S53" s="64">
        <v>15</v>
      </c>
      <c r="T53" s="119"/>
      <c r="U53" s="35">
        <f t="shared" si="11"/>
        <v>15.75</v>
      </c>
      <c r="V53" s="54" t="s">
        <v>100</v>
      </c>
      <c r="W53" s="28">
        <f t="shared" si="0"/>
        <v>13.5</v>
      </c>
      <c r="X53" s="163">
        <f t="shared" si="1"/>
        <v>14.25</v>
      </c>
      <c r="Y53" s="189" t="s">
        <v>239</v>
      </c>
      <c r="Z53" s="140">
        <f t="shared" si="2"/>
        <v>12.75</v>
      </c>
      <c r="AA53" s="164">
        <f t="shared" si="3"/>
        <v>13.5</v>
      </c>
      <c r="AB53" s="165" t="s">
        <v>240</v>
      </c>
      <c r="AC53" s="132">
        <f t="shared" si="4"/>
        <v>12</v>
      </c>
      <c r="AD53" s="168">
        <f t="shared" si="5"/>
        <v>12.75</v>
      </c>
      <c r="AE53" s="169" t="s">
        <v>241</v>
      </c>
      <c r="AF53" s="141">
        <f t="shared" si="6"/>
        <v>11.25</v>
      </c>
      <c r="AG53" s="171">
        <f t="shared" si="7"/>
        <v>12</v>
      </c>
      <c r="AH53" s="172" t="s">
        <v>242</v>
      </c>
    </row>
    <row r="54" spans="1:34" ht="18" customHeight="1">
      <c r="A54" s="16" t="s">
        <v>45</v>
      </c>
      <c r="B54" s="19" t="s">
        <v>142</v>
      </c>
      <c r="C54" s="21">
        <v>28907</v>
      </c>
      <c r="D54" s="129"/>
      <c r="E54" s="46"/>
      <c r="F54" s="38"/>
      <c r="G54" s="40"/>
      <c r="H54" s="41"/>
      <c r="I54" s="96"/>
      <c r="J54" s="85"/>
      <c r="K54" s="23"/>
      <c r="L54" s="24"/>
      <c r="M54" s="89" t="s">
        <v>143</v>
      </c>
      <c r="N54" s="59">
        <v>13.5</v>
      </c>
      <c r="O54" s="63"/>
      <c r="P54" s="113" t="s">
        <v>165</v>
      </c>
      <c r="Q54" s="134">
        <v>14</v>
      </c>
      <c r="R54" s="63"/>
      <c r="S54" s="64">
        <v>14</v>
      </c>
      <c r="T54" s="37"/>
      <c r="U54" s="35">
        <f t="shared" si="11"/>
        <v>14.700000000000001</v>
      </c>
      <c r="V54" s="54" t="s">
        <v>102</v>
      </c>
      <c r="W54" s="28">
        <f t="shared" si="0"/>
        <v>12.6</v>
      </c>
      <c r="X54" s="163">
        <f t="shared" si="1"/>
        <v>13.299999999999999</v>
      </c>
      <c r="Y54" s="189" t="s">
        <v>243</v>
      </c>
      <c r="Z54" s="140">
        <f t="shared" si="2"/>
        <v>11.9</v>
      </c>
      <c r="AA54" s="164">
        <f t="shared" si="3"/>
        <v>12.6</v>
      </c>
      <c r="AB54" s="165" t="s">
        <v>244</v>
      </c>
      <c r="AC54" s="132">
        <f t="shared" si="4"/>
        <v>11.200000000000001</v>
      </c>
      <c r="AD54" s="168">
        <f t="shared" si="5"/>
        <v>11.9</v>
      </c>
      <c r="AE54" s="169" t="s">
        <v>245</v>
      </c>
      <c r="AF54" s="141">
        <f t="shared" si="6"/>
        <v>10.5</v>
      </c>
      <c r="AG54" s="171">
        <f t="shared" si="7"/>
        <v>11.200000000000001</v>
      </c>
      <c r="AH54" s="172" t="s">
        <v>246</v>
      </c>
    </row>
    <row r="55" spans="1:34" ht="18" customHeight="1" thickBot="1">
      <c r="A55" s="31" t="s">
        <v>144</v>
      </c>
      <c r="B55" s="32" t="s">
        <v>7</v>
      </c>
      <c r="C55" s="30">
        <v>25778</v>
      </c>
      <c r="D55" s="49"/>
      <c r="E55" s="50"/>
      <c r="F55" s="51"/>
      <c r="G55" s="44"/>
      <c r="H55" s="45"/>
      <c r="I55" s="105"/>
      <c r="J55" s="106"/>
      <c r="K55" s="33"/>
      <c r="L55" s="34"/>
      <c r="M55" s="107" t="s">
        <v>145</v>
      </c>
      <c r="N55" s="108">
        <v>15</v>
      </c>
      <c r="O55" s="109"/>
      <c r="P55" s="115"/>
      <c r="Q55" s="138"/>
      <c r="R55" s="109"/>
      <c r="S55" s="110">
        <v>15</v>
      </c>
      <c r="T55" s="52"/>
      <c r="U55" s="53">
        <f t="shared" si="11"/>
        <v>15.75</v>
      </c>
      <c r="V55" s="56" t="s">
        <v>100</v>
      </c>
      <c r="W55" s="57">
        <f t="shared" si="0"/>
        <v>13.5</v>
      </c>
      <c r="X55" s="184">
        <f t="shared" si="1"/>
        <v>14.25</v>
      </c>
      <c r="Y55" s="193" t="s">
        <v>239</v>
      </c>
      <c r="Z55" s="57">
        <f t="shared" si="2"/>
        <v>12.75</v>
      </c>
      <c r="AA55" s="184">
        <f t="shared" si="3"/>
        <v>13.5</v>
      </c>
      <c r="AB55" s="185" t="s">
        <v>240</v>
      </c>
      <c r="AC55" s="57">
        <f t="shared" si="4"/>
        <v>12</v>
      </c>
      <c r="AD55" s="184">
        <f t="shared" si="5"/>
        <v>12.75</v>
      </c>
      <c r="AE55" s="186" t="s">
        <v>241</v>
      </c>
      <c r="AF55" s="57">
        <f t="shared" si="6"/>
        <v>11.25</v>
      </c>
      <c r="AG55" s="184">
        <f t="shared" si="7"/>
        <v>12</v>
      </c>
      <c r="AH55" s="187" t="s">
        <v>242</v>
      </c>
    </row>
    <row r="56" ht="19.5" customHeight="1"/>
    <row r="57" ht="19.5" customHeight="1"/>
    <row r="58" ht="19.5" customHeight="1"/>
    <row r="59" ht="19.5" customHeight="1"/>
    <row r="60" ht="19.5" customHeight="1"/>
  </sheetData>
  <mergeCells count="17">
    <mergeCell ref="A1:A2"/>
    <mergeCell ref="B1:B2"/>
    <mergeCell ref="C1:C2"/>
    <mergeCell ref="D1:D2"/>
    <mergeCell ref="E1:F1"/>
    <mergeCell ref="G1:H1"/>
    <mergeCell ref="I1:J1"/>
    <mergeCell ref="K1:L1"/>
    <mergeCell ref="M1:N1"/>
    <mergeCell ref="P1:Q1"/>
    <mergeCell ref="S1:S2"/>
    <mergeCell ref="U1:V1"/>
    <mergeCell ref="U2:V2"/>
    <mergeCell ref="W1:Y1"/>
    <mergeCell ref="Z1:AB1"/>
    <mergeCell ref="AC1:AE1"/>
    <mergeCell ref="AF1:A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cp:lastPrinted>2017-11-07T14:47:19Z</cp:lastPrinted>
  <dcterms:created xsi:type="dcterms:W3CDTF">2014-10-16T14:42:52Z</dcterms:created>
  <dcterms:modified xsi:type="dcterms:W3CDTF">2018-11-08T13:46:35Z</dcterms:modified>
  <cp:category/>
  <cp:version/>
  <cp:contentType/>
  <cp:contentStatus/>
</cp:coreProperties>
</file>