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pal/kDrive/Common documents/09_Agréments/Grille d'évaluation/"/>
    </mc:Choice>
  </mc:AlternateContent>
  <xr:revisionPtr revIDLastSave="0" documentId="8_{035912D0-A61F-0246-86CB-982CA9CD0B08}" xr6:coauthVersionLast="47" xr6:coauthVersionMax="47" xr10:uidLastSave="{00000000-0000-0000-0000-000000000000}"/>
  <bookViews>
    <workbookView xWindow="360" yWindow="500" windowWidth="35980" windowHeight="21540" xr2:uid="{00000000-000D-0000-FFFF-FFFF00000000}"/>
  </bookViews>
  <sheets>
    <sheet name="ex expe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H56" i="1" s="1"/>
  <c r="H33" i="1"/>
  <c r="H43" i="1"/>
  <c r="H110" i="1"/>
  <c r="H115" i="1"/>
  <c r="H148" i="1"/>
  <c r="H285" i="1"/>
  <c r="H282" i="1"/>
  <c r="H274" i="1"/>
  <c r="H275" i="1" s="1"/>
  <c r="H268" i="1"/>
  <c r="H269" i="1" s="1"/>
  <c r="H261" i="1"/>
  <c r="H262" i="1" s="1"/>
  <c r="H253" i="1"/>
  <c r="H250" i="1"/>
  <c r="H246" i="1"/>
  <c r="H243" i="1"/>
  <c r="H240" i="1"/>
  <c r="H236" i="1"/>
  <c r="H230" i="1"/>
  <c r="H226" i="1"/>
  <c r="H223" i="1"/>
  <c r="H220" i="1"/>
  <c r="H217" i="1"/>
  <c r="H211" i="1"/>
  <c r="H205" i="1"/>
  <c r="H200" i="1"/>
  <c r="H194" i="1"/>
  <c r="H195" i="1" s="1"/>
  <c r="H184" i="1"/>
  <c r="H185" i="1" s="1"/>
  <c r="H178" i="1"/>
  <c r="H172" i="1"/>
  <c r="H167" i="1"/>
  <c r="H159" i="1"/>
  <c r="H160" i="1" s="1"/>
  <c r="H154" i="1"/>
  <c r="H138" i="1"/>
  <c r="H129" i="1"/>
  <c r="H130" i="1" s="1"/>
  <c r="H105" i="1"/>
  <c r="H101" i="1"/>
  <c r="H95" i="1"/>
  <c r="H96" i="1" s="1"/>
  <c r="H85" i="1"/>
  <c r="G78" i="1"/>
  <c r="F78" i="1"/>
  <c r="H75" i="1"/>
  <c r="H79" i="1" s="1"/>
  <c r="H72" i="1"/>
  <c r="H63" i="1"/>
  <c r="H64" i="1" s="1"/>
  <c r="G52" i="1"/>
  <c r="H49" i="1" s="1"/>
  <c r="F52" i="1"/>
  <c r="H46" i="1"/>
  <c r="H38" i="1"/>
  <c r="H28" i="1"/>
  <c r="H20" i="1"/>
  <c r="H14" i="1"/>
  <c r="H15" i="1" s="1"/>
  <c r="H116" i="1" l="1"/>
  <c r="H53" i="1"/>
  <c r="H206" i="1"/>
  <c r="H179" i="1"/>
  <c r="H186" i="1" s="1"/>
  <c r="H286" i="1"/>
  <c r="H47" i="1"/>
  <c r="H231" i="1"/>
  <c r="H155" i="1"/>
  <c r="H161" i="1" s="1"/>
  <c r="H254" i="1"/>
  <c r="H57" i="1"/>
  <c r="H86" i="1"/>
  <c r="H287" i="1"/>
  <c r="H255" i="1" l="1"/>
  <c r="H119" i="1"/>
  <c r="H289" i="1" l="1"/>
</calcChain>
</file>

<file path=xl/sharedStrings.xml><?xml version="1.0" encoding="utf-8"?>
<sst xmlns="http://schemas.openxmlformats.org/spreadsheetml/2006/main" count="484" uniqueCount="355">
  <si>
    <t xml:space="preserve">GRILLE D'ÉVALUATION - AGRÉMENT Jardins Botaniques de France et des Pays Francophones </t>
  </si>
  <si>
    <t>Référence Charte</t>
  </si>
  <si>
    <t>Titre</t>
  </si>
  <si>
    <t>Détail</t>
  </si>
  <si>
    <t>Quantitatif</t>
  </si>
  <si>
    <t>Observations expert</t>
  </si>
  <si>
    <t>Notes</t>
  </si>
  <si>
    <t>TITRE 1 : PRINCIPES GÉNÉRAUX</t>
  </si>
  <si>
    <t>Article 1</t>
  </si>
  <si>
    <t>Principes généraux</t>
  </si>
  <si>
    <t xml:space="preserve"> 1.1</t>
  </si>
  <si>
    <t>Membre de l'association au titre de personne morale</t>
  </si>
  <si>
    <t>indispensable</t>
  </si>
  <si>
    <t>Répondre par oui ou par non</t>
  </si>
  <si>
    <t>Article 2</t>
  </si>
  <si>
    <t xml:space="preserve"> 2.1</t>
  </si>
  <si>
    <t>Ouverture au public - rubrique à points non cumulatifs</t>
  </si>
  <si>
    <t>Total max. : 6</t>
  </si>
  <si>
    <t>préciser si nécessaire</t>
  </si>
  <si>
    <t>toute l’année</t>
  </si>
  <si>
    <t>saisonnière</t>
  </si>
  <si>
    <t>hebdomadaire</t>
  </si>
  <si>
    <t>ponctuelle sur rendez-vous</t>
  </si>
  <si>
    <t>sous total</t>
  </si>
  <si>
    <t>total article 2</t>
  </si>
  <si>
    <t>Article 3</t>
  </si>
  <si>
    <t>3.1</t>
  </si>
  <si>
    <t>Thématique des collections vivantes</t>
  </si>
  <si>
    <t>nbre de taxons</t>
  </si>
  <si>
    <t>- systématiques</t>
  </si>
  <si>
    <t>- flore indigène</t>
  </si>
  <si>
    <t>- diversité des collections</t>
  </si>
  <si>
    <t xml:space="preserve"> 3.2</t>
  </si>
  <si>
    <t>Collections spécialisées dans un taxon (genre, famille…)</t>
  </si>
  <si>
    <t>Total max. : 7</t>
  </si>
  <si>
    <t>Commentaires</t>
  </si>
  <si>
    <t>- nombre (1-2 taxons = 1pt, &gt; 2 taxons = 2pts)</t>
  </si>
  <si>
    <t>- à vocation conservatoire</t>
  </si>
  <si>
    <t>- intégrée dans un réseau national ou international</t>
  </si>
  <si>
    <t>- validée par spécialiste</t>
  </si>
  <si>
    <t>- avec action éducative</t>
  </si>
  <si>
    <t>- avec programme de recherche</t>
  </si>
  <si>
    <t xml:space="preserve"> 3.3</t>
  </si>
  <si>
    <t>Enregistrement des collections</t>
  </si>
  <si>
    <t>Total max. : 2</t>
  </si>
  <si>
    <t>Commentaires, % d’informatisation</t>
  </si>
  <si>
    <t>- collections informatisées complètement</t>
  </si>
  <si>
    <t>- collections en cours d'enregistrement (indiquer %)</t>
  </si>
  <si>
    <t>- collections sur cahiers d'enregistrement ou autres</t>
  </si>
  <si>
    <t xml:space="preserve"> 3.5</t>
  </si>
  <si>
    <t>Étiquetage des collections (déterminations correctes, noms valides)</t>
  </si>
  <si>
    <t>- les collections sont-elles étiquetées ?</t>
  </si>
  <si>
    <t xml:space="preserve"> (rhédibitoire)</t>
  </si>
  <si>
    <t>- Pourcentage des collections étiquetées  (1- 25% = 1, 25% - 50% = 2, 50 - 75% = 3, 75 - 100% = 4)</t>
  </si>
  <si>
    <t>- Qualité de l'étiquetage (support, nombre d'informations, cohérence)</t>
  </si>
  <si>
    <t xml:space="preserve"> 3.6</t>
  </si>
  <si>
    <t>Collections cartographiées (y compris serres : n° de plateau, de tablette, etc ...) - rubrique à points non cumulatifs</t>
  </si>
  <si>
    <t>Une seule réponse</t>
  </si>
  <si>
    <t>- collections cartographiées (quasi) complètement</t>
  </si>
  <si>
    <t>- collections en cours de cartographie (indiquer %)</t>
  </si>
  <si>
    <t>- collections non cartographiées</t>
  </si>
  <si>
    <t xml:space="preserve"> 3.7</t>
  </si>
  <si>
    <t>Plan de gestion du site et des collections</t>
  </si>
  <si>
    <t>existence d'un plan de gestion (cahier des charges, planning d'entretien)</t>
  </si>
  <si>
    <t>total article 3</t>
  </si>
  <si>
    <t>Article 4</t>
  </si>
  <si>
    <t xml:space="preserve">Origine des spécimens </t>
  </si>
  <si>
    <t>Total max. : 8</t>
  </si>
  <si>
    <t>%  à saisir obligatoirement
(le total doit faire 100)</t>
  </si>
  <si>
    <t>calcul auto.</t>
  </si>
  <si>
    <t>- %  d'origine sauvage connue</t>
  </si>
  <si>
    <t>0 à 100</t>
  </si>
  <si>
    <t>- %  d'origine cultivée connue</t>
  </si>
  <si>
    <t>- %  d'origine  inconnue</t>
  </si>
  <si>
    <t xml:space="preserve">Identification des spécimens </t>
  </si>
  <si>
    <t>%  à saisir obligatoirement</t>
  </si>
  <si>
    <t xml:space="preserve"> - %  identifiés scientifiquement (spécialiste, flore ou herbier)</t>
  </si>
  <si>
    <t>total article 4</t>
  </si>
  <si>
    <t>Article 5</t>
  </si>
  <si>
    <t xml:space="preserve"> 5.1</t>
  </si>
  <si>
    <t>Stratégie de développement des collections pour les 5 prochaines années - rubrique à points non cumulatifs</t>
  </si>
  <si>
    <t>Document publié</t>
  </si>
  <si>
    <t>Note interne</t>
  </si>
  <si>
    <t>Explication orale</t>
  </si>
  <si>
    <t>Réponse négative</t>
  </si>
  <si>
    <t>total article 5</t>
  </si>
  <si>
    <t>Article 6</t>
  </si>
  <si>
    <t xml:space="preserve"> 6.1</t>
  </si>
  <si>
    <t>Qualification du référent scientifique du Jardin botanique - rubrique à points non cumulatifs</t>
  </si>
  <si>
    <t>Total max. : 5</t>
  </si>
  <si>
    <t xml:space="preserve">- niveau docteur ou ingénieur </t>
  </si>
  <si>
    <t>- nombre de personnes de ce niveau</t>
  </si>
  <si>
    <t>qualitatif</t>
  </si>
  <si>
    <t>- niveau master ou équivalent</t>
  </si>
  <si>
    <t>- niveau bachelor ou équivalent</t>
  </si>
  <si>
    <t xml:space="preserve"> 6.2</t>
  </si>
  <si>
    <t>Gestion technique des collections</t>
  </si>
  <si>
    <t>nombre ETP (informatif)</t>
  </si>
  <si>
    <t>- % d'agents spécialisés (jardiniers-botanistes, horticulteurs spécialisés, techniciens de laboratoire, bibliothécaire, etc.)</t>
  </si>
  <si>
    <t>- % d'horticulteurs-trices ou de jardiniers</t>
  </si>
  <si>
    <t>- % d'aide-horticulteurs-trices ou équivalents</t>
  </si>
  <si>
    <t xml:space="preserve"> 6.3</t>
  </si>
  <si>
    <t>Gestion scientifique des collections</t>
  </si>
  <si>
    <t>- 1 ou plusieurs postes à temps plein au jardin</t>
  </si>
  <si>
    <t>- 1 en poste à temps partiel au jardin</t>
  </si>
  <si>
    <t>- 1 extérieur (temps partiel)</t>
  </si>
  <si>
    <t>total article 6</t>
  </si>
  <si>
    <t>Article 7</t>
  </si>
  <si>
    <t xml:space="preserve"> 7.1</t>
  </si>
  <si>
    <r>
      <rPr>
        <b/>
        <sz val="11"/>
        <color indexed="64"/>
        <rFont val="Arial"/>
        <family val="2"/>
      </rPr>
      <t xml:space="preserve">Réglementations et engagements - rubrique à points cumulatifs
</t>
    </r>
    <r>
      <rPr>
        <b/>
        <sz val="11"/>
        <color indexed="64"/>
        <rFont val="Arial"/>
        <family val="2"/>
      </rPr>
      <t xml:space="preserve">
</t>
    </r>
    <r>
      <rPr>
        <sz val="11"/>
        <color indexed="64"/>
        <rFont val="Arial"/>
        <family val="2"/>
      </rPr>
      <t xml:space="preserve">Parmi ces règlementations et guides de conduité, lesquels sont appliqués? </t>
    </r>
  </si>
  <si>
    <t>a) prise en cpt dans les missions : 1 point 
b) participation effective : 1 point  </t>
  </si>
  <si>
    <t>Convention sur la Diversité Biologique</t>
  </si>
  <si>
    <t>Stratégie nationale de biodiversité</t>
  </si>
  <si>
    <t>Stratégie européenne de biodiversité</t>
  </si>
  <si>
    <t>Stratégie mondiale de conservation des plantes</t>
  </si>
  <si>
    <t>Plan d'action des jardins botaniques européens pour la conservation</t>
  </si>
  <si>
    <t>Agenda International des Jardins botaniques pour la conservation</t>
  </si>
  <si>
    <t>Liste rouge UICN</t>
  </si>
  <si>
    <t>total article 7</t>
  </si>
  <si>
    <t>Article 8</t>
  </si>
  <si>
    <t xml:space="preserve"> 8.1</t>
  </si>
  <si>
    <t>Réglementations sur accès au matériel végétal vivant - rubrique à points cumulatifs
Parmi ces réglementations et guides de conduite, lesquels sont appliqués?</t>
  </si>
  <si>
    <t>a) prise en compte dans les missions : 1 point 
b) participation effective : 1 point    </t>
  </si>
  <si>
    <t>APA (Accès aux ressources génétiques et Partage des Avantages)</t>
  </si>
  <si>
    <t>Règlementation phytosanitaire</t>
  </si>
  <si>
    <t>CITES</t>
  </si>
  <si>
    <t xml:space="preserve"> 8.2</t>
  </si>
  <si>
    <t>Échanges de matériel végétal vivant  (hors semences) - rubrique à points cumulatifs</t>
  </si>
  <si>
    <t xml:space="preserve">  </t>
  </si>
  <si>
    <t>- à des fins scientifiques</t>
  </si>
  <si>
    <t>- à des fins pédagogiques</t>
  </si>
  <si>
    <t xml:space="preserve"> 8.3</t>
  </si>
  <si>
    <t>Index Seminum - rubrique à points non cumulatifs</t>
  </si>
  <si>
    <t>- annuel</t>
  </si>
  <si>
    <t>- périodique</t>
  </si>
  <si>
    <t>- pas d'Index Seminum</t>
  </si>
  <si>
    <t xml:space="preserve"> 8.4</t>
  </si>
  <si>
    <t>Provenance des semences - rubrique à points cumulatifs</t>
  </si>
  <si>
    <t>Points cumulatifs</t>
  </si>
  <si>
    <t>- semences collectées en milieu naturel</t>
  </si>
  <si>
    <t>- semences collectées au jardin assorties d'informations sur leur origine (pied mère, hybridation possible, etc ...)</t>
  </si>
  <si>
    <t>- semences collectées au jardin sans informations</t>
  </si>
  <si>
    <t>total article 8</t>
  </si>
  <si>
    <t>Article 9</t>
  </si>
  <si>
    <t xml:space="preserve"> 9.1</t>
  </si>
  <si>
    <t>Engagement du respect de la Charte et des procédures de contrôle liées à l'agrément</t>
  </si>
  <si>
    <t>rédhibitoire</t>
  </si>
  <si>
    <r>
      <rPr>
        <b/>
        <sz val="14"/>
        <color indexed="64"/>
        <rFont val="Arial"/>
        <family val="2"/>
      </rPr>
      <t xml:space="preserve">TOTAL TITRE 1 : PRINCIPES GÉNÉRAUX </t>
    </r>
    <r>
      <rPr>
        <b/>
        <sz val="12"/>
        <color indexed="64"/>
        <rFont val="Arial"/>
        <family val="2"/>
      </rPr>
      <t>(réservé au rapporteur)</t>
    </r>
  </si>
  <si>
    <t>Max. pts  90</t>
  </si>
  <si>
    <t>TOTAL</t>
  </si>
  <si>
    <t>TITRE 2 : MISSIONS SCIENTIFIQUES</t>
  </si>
  <si>
    <t>Article 10</t>
  </si>
  <si>
    <t>Missions scientifiques</t>
  </si>
  <si>
    <t>10.1</t>
  </si>
  <si>
    <t>Étiquetage</t>
  </si>
  <si>
    <t>- support d'étiquette utilisé</t>
  </si>
  <si>
    <t>- nomenclature conforme</t>
  </si>
  <si>
    <t>- désignation d'un référentiel taxonomique</t>
  </si>
  <si>
    <t>- présence d'informations complémentaires à la taxonomie sur l’étiquette</t>
  </si>
  <si>
    <t>-présence de panneaux  pédagogiques spécifiques</t>
  </si>
  <si>
    <t>total article 10</t>
  </si>
  <si>
    <t>Article 11</t>
  </si>
  <si>
    <t>11.1</t>
  </si>
  <si>
    <t>Herbier - rubrique à points cumulatifs</t>
  </si>
  <si>
    <t>- historique</t>
  </si>
  <si>
    <t>- actuel</t>
  </si>
  <si>
    <t>-  présentant des "types"</t>
  </si>
  <si>
    <t>- numérisation herbier en cours</t>
  </si>
  <si>
    <t>- personnel spécifiquement affecté</t>
  </si>
  <si>
    <t>- accessible au public au moins sous format numérique et sur demande</t>
  </si>
  <si>
    <t>11.2</t>
  </si>
  <si>
    <t>Bibliothèque ou fonds documentaire - rubrique à points cumulatifs</t>
  </si>
  <si>
    <t>- générale botanique</t>
  </si>
  <si>
    <t>- horticole</t>
  </si>
  <si>
    <t>- périodiques</t>
  </si>
  <si>
    <t>- informatisation des données</t>
  </si>
  <si>
    <t>- accessible au public</t>
  </si>
  <si>
    <t>- Accès à une bibliothèque ou un fonds documentaire</t>
  </si>
  <si>
    <t>rhédibitoire</t>
  </si>
  <si>
    <t xml:space="preserve"> 11.3</t>
  </si>
  <si>
    <t>Collections annexes - rubrique à points cumulatifs</t>
  </si>
  <si>
    <t>Total max. : 4</t>
  </si>
  <si>
    <t>- carpothèque</t>
  </si>
  <si>
    <t>- séminothèque</t>
  </si>
  <si>
    <t>- photothèque</t>
  </si>
  <si>
    <t>- autres (préciser) :</t>
  </si>
  <si>
    <t>total article 11</t>
  </si>
  <si>
    <t>Article 12</t>
  </si>
  <si>
    <t xml:space="preserve"> 12.1</t>
  </si>
  <si>
    <t>Programmes de recherche  avec protocole et publication - rubrique à points cumulatifs</t>
  </si>
  <si>
    <t xml:space="preserve"> 12.1.1</t>
  </si>
  <si>
    <t>- Mise à disposition de collections pour des programmes de recherche (internes ou externes)</t>
  </si>
  <si>
    <t xml:space="preserve"> 12.1.5</t>
  </si>
  <si>
    <t>- Liens avec des équipes de recherche (internes ou externes)</t>
  </si>
  <si>
    <t>total article 12</t>
  </si>
  <si>
    <r>
      <rPr>
        <b/>
        <sz val="14"/>
        <color indexed="64"/>
        <rFont val="Arial"/>
        <family val="2"/>
      </rPr>
      <t xml:space="preserve">TOTAL TITRE 2 : MISSIONS SCIENTIFIQUES </t>
    </r>
    <r>
      <rPr>
        <b/>
        <sz val="12"/>
        <color indexed="64"/>
        <rFont val="Arial"/>
        <family val="2"/>
      </rPr>
      <t>(réservé au rapporteur)</t>
    </r>
  </si>
  <si>
    <t>Max. 30 pts</t>
  </si>
  <si>
    <t>TITRE 3 : MISSIONS DE CONSERVATION</t>
  </si>
  <si>
    <t>Article 13</t>
  </si>
  <si>
    <t>Missions de conservation</t>
  </si>
  <si>
    <t xml:space="preserve"> 13.1</t>
  </si>
  <si>
    <t>Programmes de conservation</t>
  </si>
  <si>
    <t xml:space="preserve">- Formalisation d'une stratégie de conservation in situ ou ex situ               </t>
  </si>
  <si>
    <t xml:space="preserve"> 13.2</t>
  </si>
  <si>
    <r>
      <rPr>
        <b/>
        <sz val="11"/>
        <color indexed="64"/>
        <rFont val="Arial"/>
        <family val="2"/>
      </rPr>
      <t xml:space="preserve">Conservation </t>
    </r>
    <r>
      <rPr>
        <b/>
        <i/>
        <sz val="11"/>
        <color indexed="64"/>
        <rFont val="Arial"/>
        <family val="2"/>
      </rPr>
      <t>ex situ</t>
    </r>
    <r>
      <rPr>
        <b/>
        <sz val="11"/>
        <color indexed="64"/>
        <rFont val="Arial"/>
        <family val="2"/>
      </rPr>
      <t xml:space="preserve"> - rubrique à points cumulatifs</t>
    </r>
  </si>
  <si>
    <t xml:space="preserve"> 13.2.1</t>
  </si>
  <si>
    <t>- programme de culture</t>
  </si>
  <si>
    <t xml:space="preserve"> 13.2.2</t>
  </si>
  <si>
    <t>- banque de gènes</t>
  </si>
  <si>
    <t xml:space="preserve"> 13.2.3</t>
  </si>
  <si>
    <t>- protocole de culture</t>
  </si>
  <si>
    <t xml:space="preserve"> 13.3</t>
  </si>
  <si>
    <r>
      <rPr>
        <b/>
        <sz val="11"/>
        <color indexed="64"/>
        <rFont val="Arial"/>
        <family val="2"/>
      </rPr>
      <t xml:space="preserve">Conservation </t>
    </r>
    <r>
      <rPr>
        <b/>
        <i/>
        <sz val="11"/>
        <color indexed="64"/>
        <rFont val="Arial"/>
        <family val="2"/>
      </rPr>
      <t>in situ</t>
    </r>
    <r>
      <rPr>
        <b/>
        <sz val="11"/>
        <color indexed="64"/>
        <rFont val="Arial"/>
        <family val="2"/>
      </rPr>
      <t xml:space="preserve"> - rubrique à points cumulatifs</t>
    </r>
  </si>
  <si>
    <t>Total max. : 10</t>
  </si>
  <si>
    <t xml:space="preserve"> 13.3.1</t>
  </si>
  <si>
    <t>- expertise et conseil</t>
  </si>
  <si>
    <t xml:space="preserve"> 13.3.2</t>
  </si>
  <si>
    <t>- inventaires</t>
  </si>
  <si>
    <t xml:space="preserve"> 13.3.3</t>
  </si>
  <si>
    <t>- existence de relations avec les autorités territoriales ou nationales concernées</t>
  </si>
  <si>
    <t xml:space="preserve"> 13.3.4</t>
  </si>
  <si>
    <t>- participation aux instances consultatives en la matière</t>
  </si>
  <si>
    <t>total article 13</t>
  </si>
  <si>
    <t>Article 14</t>
  </si>
  <si>
    <t xml:space="preserve"> 14.1</t>
  </si>
  <si>
    <t xml:space="preserve">Actions de coopération scientifique et technique </t>
  </si>
  <si>
    <t xml:space="preserve"> 14.1.1</t>
  </si>
  <si>
    <t>- existence de conventions liées à ces actions</t>
  </si>
  <si>
    <t xml:space="preserve"> 14.1.2</t>
  </si>
  <si>
    <t>- existence de partenariats formalisés liés à ces actions</t>
  </si>
  <si>
    <t xml:space="preserve"> 14.1.3</t>
  </si>
  <si>
    <t>- partage de l'expertise en gestion et stratégies de conservation</t>
  </si>
  <si>
    <t>total article 14</t>
  </si>
  <si>
    <r>
      <rPr>
        <b/>
        <sz val="14"/>
        <color indexed="64"/>
        <rFont val="Arial"/>
        <family val="2"/>
      </rPr>
      <t xml:space="preserve">TOTAL TITRE 3 : MISSIONS DE CONSERVATION </t>
    </r>
    <r>
      <rPr>
        <b/>
        <sz val="12"/>
        <color indexed="64"/>
        <rFont val="Arial"/>
        <family val="2"/>
      </rPr>
      <t>(réservé au rapporteur)</t>
    </r>
  </si>
  <si>
    <t>TITRE 4 : MISSIONS D'ÉDUCATION</t>
  </si>
  <si>
    <t>Article 15</t>
  </si>
  <si>
    <t>Missions d'éducation</t>
  </si>
  <si>
    <t xml:space="preserve"> 15.1</t>
  </si>
  <si>
    <t>Découverte du monde végétal - rubrique à points cumulatifs</t>
  </si>
  <si>
    <t>Total max. : 3</t>
  </si>
  <si>
    <t>-Médiation adaptée (panneaux, expositions, visites, mise en scène, etc.) - autour des collections de plantes indigènes</t>
  </si>
  <si>
    <t>- autour des collections de plantes exogènes</t>
  </si>
  <si>
    <t>- soucis d’atteindre des publics cible divers</t>
  </si>
  <si>
    <t>total article 15</t>
  </si>
  <si>
    <t>Article 16</t>
  </si>
  <si>
    <t xml:space="preserve"> 16.1</t>
  </si>
  <si>
    <t>Biodiversité - développement durable : scénographie et moyens spécifiques de communication - rubrique à points cumulatifs</t>
  </si>
  <si>
    <t>- expositions (indiquer périodicité)</t>
  </si>
  <si>
    <t>- conférences (indiquer périodicité)</t>
  </si>
  <si>
    <t>- publications, autres…</t>
  </si>
  <si>
    <t xml:space="preserve"> 16.2</t>
  </si>
  <si>
    <t>Biodiversité - développement durable : engagement formel du jardin botanique - rubrique à points cumulatifs</t>
  </si>
  <si>
    <t>- engagement dans les objectifs de développement durable</t>
  </si>
  <si>
    <t>- présence d'un référent "développement durable"</t>
  </si>
  <si>
    <t>- participation à des instances publiques</t>
  </si>
  <si>
    <t>total article 16</t>
  </si>
  <si>
    <t>Article 17</t>
  </si>
  <si>
    <t xml:space="preserve"> 17.1</t>
  </si>
  <si>
    <t>Moyens humains spécifiques affectés à la mission éducative (information scientifique et technique) - rubrique à points cumulatifs</t>
  </si>
  <si>
    <t>- agents permanents</t>
  </si>
  <si>
    <t>- vacataires, - enseignants détachés (convention avec le rectorat)</t>
  </si>
  <si>
    <t>- bénévolat associatif</t>
  </si>
  <si>
    <t xml:space="preserve"> 17.2</t>
  </si>
  <si>
    <t>Équipements spécifiques - rubrique à points cumulatifs</t>
  </si>
  <si>
    <t>- accueil pour les visiteurs</t>
  </si>
  <si>
    <t>- salle de conférences, salle de travaux pratiques</t>
  </si>
  <si>
    <t>- salle d'exposition</t>
  </si>
  <si>
    <t xml:space="preserve"> 17.3</t>
  </si>
  <si>
    <t>Réalisation d'un programme éducatif annuel</t>
  </si>
  <si>
    <t>Total max 1</t>
  </si>
  <si>
    <t>Le programme existe</t>
  </si>
  <si>
    <t xml:space="preserve"> 17.4</t>
  </si>
  <si>
    <t>Mise en œuvre d'outils de communication - rubrique à points cumulatifs</t>
  </si>
  <si>
    <t>Total max. : 1</t>
  </si>
  <si>
    <t>- guides, publications, pupitre pédagogique, vitrines, etc.</t>
  </si>
  <si>
    <t xml:space="preserve"> 17.5</t>
  </si>
  <si>
    <t>Participations à des événements nationaux - rubrique à points cumulatifs</t>
  </si>
  <si>
    <t>- Journées du patrimoine, Fête de la science, Journée de la biodiversité, Fête des Jardins, etc.</t>
  </si>
  <si>
    <t xml:space="preserve"> 17.7</t>
  </si>
  <si>
    <t>Présence d'un service de renseignements  - rubrique à points non cumulatifs</t>
  </si>
  <si>
    <t>- permanent</t>
  </si>
  <si>
    <t>- temporaire (à la demande)</t>
  </si>
  <si>
    <t>total article 17</t>
  </si>
  <si>
    <t>Article 18</t>
  </si>
  <si>
    <t xml:space="preserve"> 18.1</t>
  </si>
  <si>
    <t>Plan de formation continu annuel pour le personnel - rubrique à points cumulatifs</t>
  </si>
  <si>
    <t>(formation)</t>
  </si>
  <si>
    <t>- stages, visites</t>
  </si>
  <si>
    <t>- salons professionnels, congrès, colloques</t>
  </si>
  <si>
    <t>- formation spécifique</t>
  </si>
  <si>
    <t xml:space="preserve"> 18.2</t>
  </si>
  <si>
    <t>Prestations de services - rubrique à points cumulatifs</t>
  </si>
  <si>
    <t>-  pour de la formation de collectivités publiques (CNFPT) ou d’écoles professionnelles, participation active à des colloques (intervenant)</t>
  </si>
  <si>
    <t>- du conseil services de l'état et établissements publics (DIREN, DDE, ONF, …)</t>
  </si>
  <si>
    <t xml:space="preserve"> 18.3</t>
  </si>
  <si>
    <t>Échanges de personnels (entre institutions) - rubrique à points cumulatifs</t>
  </si>
  <si>
    <t>préciser</t>
  </si>
  <si>
    <t>- aux plans national ou international</t>
  </si>
  <si>
    <t xml:space="preserve"> 18.4</t>
  </si>
  <si>
    <t>Apprentissage : l'établissement accueille -t-il des apprentis?</t>
  </si>
  <si>
    <t>L'établissement accueille -t-il des apprentis?</t>
  </si>
  <si>
    <t xml:space="preserve"> 18.5</t>
  </si>
  <si>
    <t>Accueil de stagiaires</t>
  </si>
  <si>
    <t>Stagiaires : l'établissement accueille -t-il des stagiaires?</t>
  </si>
  <si>
    <t>- nombre moyen de stagiaires par an</t>
  </si>
  <si>
    <t xml:space="preserve"> 18.6</t>
  </si>
  <si>
    <t>Conventionnement (protocole de partenariat / parrainages) avec d'autres jardins botaniques - rubrique à points cumulatifs</t>
  </si>
  <si>
    <t>- en France/ dans le pays de résidence, à l’étranger</t>
  </si>
  <si>
    <t>total article 18</t>
  </si>
  <si>
    <r>
      <rPr>
        <b/>
        <sz val="14"/>
        <color indexed="64"/>
        <rFont val="Arial"/>
        <family val="2"/>
      </rPr>
      <t>TOTAL TITRE 4 : MISSIONS D'ÉDUCATION (</t>
    </r>
    <r>
      <rPr>
        <b/>
        <sz val="12"/>
        <color indexed="64"/>
        <rFont val="Arial"/>
        <family val="2"/>
      </rPr>
      <t>réservé au rapporteur)</t>
    </r>
  </si>
  <si>
    <t xml:space="preserve">TOTAL </t>
  </si>
  <si>
    <t>TITRE 5 : DIFFUSION DE RESSOURCES GÉNÉTIQUES</t>
  </si>
  <si>
    <t>Article 19</t>
  </si>
  <si>
    <t>Diffusion de ressources génétiques</t>
  </si>
  <si>
    <t xml:space="preserve"> 19.1</t>
  </si>
  <si>
    <t>IPEN</t>
  </si>
  <si>
    <t>Membre du réseau</t>
  </si>
  <si>
    <t>total article 19</t>
  </si>
  <si>
    <t>Article 20</t>
  </si>
  <si>
    <t xml:space="preserve"> 20.1</t>
  </si>
  <si>
    <t>Diffusion de semences, contrôle - rubrique à points cumulatifs</t>
  </si>
  <si>
    <t>- absence de semences susceptibles d'être issues d'une hybridation non controlée</t>
  </si>
  <si>
    <t>- diffusion de semences dont la détermination est vérifiée scientifiquement</t>
  </si>
  <si>
    <t>- diffusion de semences avec indication de l'origine, y compris dans le cas où celle-ci est inconnue</t>
  </si>
  <si>
    <t>- absence de semences provenant de taxons dont les potentialités invasives sont reconnues</t>
  </si>
  <si>
    <t>total article 20</t>
  </si>
  <si>
    <t>Article 21</t>
  </si>
  <si>
    <t xml:space="preserve"> 21.1</t>
  </si>
  <si>
    <t>Qualité des moyens de conservation des semences - rubrique à points cumulatifs</t>
  </si>
  <si>
    <t>- court terme</t>
  </si>
  <si>
    <t>- moyen terme (chambre froide)</t>
  </si>
  <si>
    <t>- long terme (congélation ou lyophilisation)</t>
  </si>
  <si>
    <t>total article 21</t>
  </si>
  <si>
    <t>Article 22</t>
  </si>
  <si>
    <t>Diffusion de ressources génétiques
(gestion des données)</t>
  </si>
  <si>
    <t xml:space="preserve"> 22.1</t>
  </si>
  <si>
    <t>Type de système d'information du jardin botanique - rubrique à points non cumulatifs</t>
  </si>
  <si>
    <t>- fichier informatisé ( base données)</t>
  </si>
  <si>
    <t>- fichier informatisé (tableur)</t>
  </si>
  <si>
    <t>- fichier papier</t>
  </si>
  <si>
    <t>- Transmission au GardenSearch BGCI</t>
  </si>
  <si>
    <t xml:space="preserve">- Base de données "culture" </t>
  </si>
  <si>
    <t xml:space="preserve"> 22.2</t>
  </si>
  <si>
    <t>Type de système d'information du jardin botanique</t>
  </si>
  <si>
    <t xml:space="preserve"> 22.2.1</t>
  </si>
  <si>
    <t>- utilisation d’un format international de transfert de données</t>
  </si>
  <si>
    <t>total article 22</t>
  </si>
  <si>
    <r>
      <rPr>
        <b/>
        <sz val="14"/>
        <color indexed="64"/>
        <rFont val="Arial"/>
        <family val="2"/>
      </rPr>
      <t>TOTAL TITRE 5 : DIFFUSION DE RESSOURCES GÉNÉTIQUES</t>
    </r>
  </si>
  <si>
    <t>Max pts  20</t>
  </si>
  <si>
    <r>
      <rPr>
        <b/>
        <sz val="14"/>
        <color indexed="64"/>
        <rFont val="Arial"/>
        <family val="2"/>
      </rPr>
      <t>TOTAL GÉNÉRAL : TITRES 1 À 5</t>
    </r>
  </si>
  <si>
    <t>Max. pts 200</t>
  </si>
  <si>
    <t>Total général</t>
  </si>
  <si>
    <t>Minimum requis pour être Jardin agréé</t>
  </si>
  <si>
    <t>Observations et impressions de l'expert : peut faire l'objet d'un commentaire général séparé.
Le rapporteur est susceptible de demander des précisions</t>
  </si>
  <si>
    <t>13.1.1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</si>
</sst>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8" x14ac:knownFonts="1">
    <font>
      <sz val="11"/>
      <color indexed="64"/>
      <name val="Helvetica"/>
    </font>
    <font>
      <b/>
      <sz val="18"/>
      <color indexed="64"/>
      <name val="Arial"/>
      <family val="2"/>
    </font>
    <font>
      <sz val="14"/>
      <color indexed="64"/>
      <name val="Helvetica"/>
      <family val="2"/>
    </font>
    <font>
      <b/>
      <sz val="14"/>
      <color indexed="64"/>
      <name val="Arial"/>
      <family val="2"/>
    </font>
    <font>
      <b/>
      <sz val="11"/>
      <color indexed="64"/>
      <name val="Arial"/>
      <family val="2"/>
    </font>
    <font>
      <sz val="12"/>
      <color indexed="64"/>
      <name val="Arial"/>
      <family val="2"/>
    </font>
    <font>
      <b/>
      <u/>
      <sz val="11"/>
      <color indexed="64"/>
      <name val="Arial"/>
      <family val="2"/>
    </font>
    <font>
      <sz val="10"/>
      <color indexed="64"/>
      <name val="Arial"/>
      <family val="2"/>
    </font>
    <font>
      <sz val="11"/>
      <color indexed="2"/>
      <name val="Helvetica"/>
      <family val="2"/>
    </font>
    <font>
      <b/>
      <sz val="11"/>
      <color rgb="FF006411"/>
      <name val="Arial"/>
      <family val="2"/>
    </font>
    <font>
      <b/>
      <u/>
      <sz val="11"/>
      <color rgb="FF006411"/>
      <name val="Arial"/>
      <family val="2"/>
    </font>
    <font>
      <i/>
      <sz val="11"/>
      <color indexed="64"/>
      <name val="Arial"/>
      <family val="2"/>
    </font>
    <font>
      <b/>
      <sz val="11"/>
      <color indexed="64"/>
      <name val="Helvetica"/>
      <family val="2"/>
    </font>
    <font>
      <sz val="11"/>
      <color indexed="62"/>
      <name val="Helvetica"/>
      <family val="2"/>
    </font>
    <font>
      <sz val="11"/>
      <color indexed="64"/>
      <name val="Arial"/>
      <family val="2"/>
    </font>
    <font>
      <b/>
      <sz val="12"/>
      <color indexed="64"/>
      <name val="Arial"/>
      <family val="2"/>
    </font>
    <font>
      <b/>
      <i/>
      <sz val="11"/>
      <color indexed="64"/>
      <name val="Arial"/>
      <family val="2"/>
    </font>
    <font>
      <sz val="11"/>
      <color indexed="64"/>
      <name val="Helvetica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rgb="FFDBE5F1"/>
        <bgColor rgb="FFDBE5F1"/>
      </patternFill>
    </fill>
    <fill>
      <patternFill patternType="solid">
        <fgColor rgb="FFD6D4CA"/>
        <bgColor rgb="FFD6D4CA"/>
      </patternFill>
    </fill>
    <fill>
      <patternFill patternType="solid">
        <fgColor indexed="22"/>
        <bgColor indexed="22"/>
      </patternFill>
    </fill>
    <fill>
      <patternFill patternType="solid">
        <fgColor rgb="FFCDDDAC"/>
        <bgColor rgb="FFCDDDAC"/>
      </patternFill>
    </fill>
    <fill>
      <patternFill patternType="solid">
        <fgColor rgb="FFFBCAA2"/>
        <bgColor rgb="FFFBCAA2"/>
      </patternFill>
    </fill>
    <fill>
      <patternFill patternType="solid">
        <fgColor rgb="FFD6E3BC"/>
        <bgColor rgb="FFD6E3BC"/>
      </patternFill>
    </fill>
    <fill>
      <patternFill patternType="solid">
        <fgColor rgb="FFD9E3BF"/>
        <bgColor rgb="FFD9E3BF"/>
      </patternFill>
    </fill>
    <fill>
      <patternFill patternType="solid">
        <fgColor rgb="FFCC2C1D"/>
        <bgColor rgb="FFCC2C1D"/>
      </patternFill>
    </fill>
    <fill>
      <patternFill patternType="solid">
        <fgColor rgb="FFDDDDDD"/>
        <bgColor rgb="FFDDDDDD"/>
      </patternFill>
    </fill>
    <fill>
      <patternFill patternType="solid">
        <fgColor theme="6" tint="0.39997558519241921"/>
        <bgColor rgb="FFFBCAA2"/>
      </patternFill>
    </fill>
  </fills>
  <borders count="38"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AAAAA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AAAAAA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AAAAA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 applyNumberFormat="0" applyFill="0" applyBorder="0" applyProtection="0">
      <alignment horizontal="left"/>
    </xf>
  </cellStyleXfs>
  <cellXfs count="193">
    <xf numFmtId="0" fontId="0" fillId="0" borderId="0" xfId="0">
      <alignment horizontal="left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49" fontId="0" fillId="2" borderId="0" xfId="0" applyNumberFormat="1" applyFill="1" applyAlignment="1">
      <alignment horizontal="left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2" fillId="2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4" fillId="3" borderId="12" xfId="0" applyNumberFormat="1" applyFont="1" applyFill="1" applyBorder="1" applyAlignment="1">
      <alignment horizontal="left" vertical="top" wrapText="1"/>
    </xf>
    <xf numFmtId="49" fontId="4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49" fontId="5" fillId="4" borderId="14" xfId="0" applyNumberFormat="1" applyFont="1" applyFill="1" applyBorder="1" applyAlignment="1">
      <alignment horizontal="center" vertical="top" wrapText="1"/>
    </xf>
    <xf numFmtId="49" fontId="0" fillId="4" borderId="14" xfId="0" applyNumberFormat="1" applyFill="1" applyBorder="1" applyAlignment="1">
      <alignment horizontal="left" vertical="top" wrapText="1"/>
    </xf>
    <xf numFmtId="0" fontId="5" fillId="6" borderId="15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49" fontId="0" fillId="2" borderId="12" xfId="0" applyNumberForma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horizontal="left" vertical="top" wrapText="1"/>
    </xf>
    <xf numFmtId="49" fontId="4" fillId="4" borderId="19" xfId="0" applyNumberFormat="1" applyFont="1" applyFill="1" applyBorder="1" applyAlignment="1">
      <alignment horizontal="left" vertical="top" wrapText="1"/>
    </xf>
    <xf numFmtId="49" fontId="0" fillId="5" borderId="14" xfId="0" applyNumberFormat="1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49" fontId="0" fillId="4" borderId="21" xfId="0" applyNumberForma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49" fontId="0" fillId="2" borderId="12" xfId="0" applyNumberFormat="1" applyFill="1" applyBorder="1" applyAlignment="1">
      <alignment horizontal="right" vertical="top" wrapText="1"/>
    </xf>
    <xf numFmtId="0" fontId="5" fillId="2" borderId="16" xfId="0" applyFont="1" applyFill="1" applyBorder="1" applyAlignment="1">
      <alignment horizontal="center" vertical="top" wrapText="1"/>
    </xf>
    <xf numFmtId="49" fontId="9" fillId="2" borderId="12" xfId="0" applyNumberFormat="1" applyFont="1" applyFill="1" applyBorder="1" applyAlignment="1">
      <alignment horizontal="left" vertical="top" wrapText="1"/>
    </xf>
    <xf numFmtId="49" fontId="9" fillId="2" borderId="12" xfId="0" applyNumberFormat="1" applyFont="1" applyFill="1" applyBorder="1" applyAlignment="1">
      <alignment horizontal="right" vertical="top" wrapText="1"/>
    </xf>
    <xf numFmtId="0" fontId="5" fillId="4" borderId="14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 applyProtection="1">
      <alignment horizontal="left" vertical="top" wrapText="1"/>
      <protection locked="0"/>
    </xf>
    <xf numFmtId="0" fontId="5" fillId="8" borderId="15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top" wrapText="1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164" fontId="4" fillId="4" borderId="18" xfId="0" applyNumberFormat="1" applyFont="1" applyFill="1" applyBorder="1" applyAlignment="1">
      <alignment horizontal="left" vertical="top" wrapText="1"/>
    </xf>
    <xf numFmtId="49" fontId="0" fillId="5" borderId="15" xfId="0" applyNumberFormat="1" applyFill="1" applyBorder="1" applyAlignment="1">
      <alignment horizontal="left" vertical="top" wrapText="1"/>
    </xf>
    <xf numFmtId="49" fontId="5" fillId="4" borderId="22" xfId="0" applyNumberFormat="1" applyFont="1" applyFill="1" applyBorder="1" applyAlignment="1">
      <alignment horizontal="center" vertical="top" wrapText="1"/>
    </xf>
    <xf numFmtId="49" fontId="5" fillId="4" borderId="23" xfId="0" applyNumberFormat="1" applyFont="1" applyFill="1" applyBorder="1" applyAlignment="1">
      <alignment horizontal="center" vertical="top" wrapText="1"/>
    </xf>
    <xf numFmtId="49" fontId="5" fillId="4" borderId="24" xfId="0" applyNumberFormat="1" applyFont="1" applyFill="1" applyBorder="1" applyAlignment="1">
      <alignment horizontal="center" vertical="top" wrapText="1"/>
    </xf>
    <xf numFmtId="49" fontId="10" fillId="4" borderId="21" xfId="0" applyNumberFormat="1" applyFont="1" applyFill="1" applyBorder="1" applyAlignment="1">
      <alignment horizontal="left" vertical="top" wrapText="1"/>
    </xf>
    <xf numFmtId="1" fontId="0" fillId="2" borderId="25" xfId="0" applyNumberForma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49" fontId="0" fillId="2" borderId="0" xfId="0" applyNumberFormat="1" applyFill="1" applyAlignment="1">
      <alignment horizontal="right" vertical="top" wrapText="1"/>
    </xf>
    <xf numFmtId="164" fontId="4" fillId="4" borderId="0" xfId="0" applyNumberFormat="1" applyFont="1" applyFill="1" applyAlignment="1">
      <alignment horizontal="left" vertical="top" wrapText="1"/>
    </xf>
    <xf numFmtId="49" fontId="0" fillId="5" borderId="26" xfId="0" applyNumberFormat="1" applyFill="1" applyBorder="1" applyAlignment="1">
      <alignment horizontal="left" vertical="top" wrapText="1"/>
    </xf>
    <xf numFmtId="0" fontId="5" fillId="9" borderId="15" xfId="0" applyFont="1" applyFill="1" applyBorder="1" applyAlignment="1">
      <alignment horizontal="center" vertical="top" wrapText="1"/>
    </xf>
    <xf numFmtId="49" fontId="10" fillId="2" borderId="9" xfId="0" applyNumberFormat="1" applyFont="1" applyFill="1" applyBorder="1" applyAlignment="1">
      <alignment horizontal="left" vertical="top" wrapText="1"/>
    </xf>
    <xf numFmtId="49" fontId="0" fillId="4" borderId="21" xfId="0" applyNumberFormat="1" applyFill="1" applyBorder="1">
      <alignment horizontal="left"/>
    </xf>
    <xf numFmtId="0" fontId="3" fillId="3" borderId="8" xfId="0" applyFont="1" applyFill="1" applyBorder="1" applyAlignment="1">
      <alignment horizontal="left" vertical="top" wrapText="1"/>
    </xf>
    <xf numFmtId="0" fontId="0" fillId="7" borderId="14" xfId="0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horizontal="left" vertical="top" wrapText="1"/>
    </xf>
    <xf numFmtId="49" fontId="11" fillId="4" borderId="21" xfId="0" applyNumberFormat="1" applyFont="1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49" fontId="0" fillId="4" borderId="21" xfId="0" applyNumberFormat="1" applyFill="1" applyBorder="1" applyAlignment="1">
      <alignment horizontal="left" wrapText="1"/>
    </xf>
    <xf numFmtId="0" fontId="0" fillId="4" borderId="21" xfId="0" applyFill="1" applyBorder="1">
      <alignment horizontal="left"/>
    </xf>
    <xf numFmtId="1" fontId="5" fillId="2" borderId="14" xfId="0" applyNumberFormat="1" applyFont="1" applyFill="1" applyBorder="1" applyAlignment="1">
      <alignment horizontal="left" vertical="top" wrapText="1"/>
    </xf>
    <xf numFmtId="1" fontId="5" fillId="2" borderId="16" xfId="0" applyNumberFormat="1" applyFont="1" applyFill="1" applyBorder="1" applyAlignment="1">
      <alignment horizontal="center" wrapText="1"/>
    </xf>
    <xf numFmtId="49" fontId="0" fillId="4" borderId="21" xfId="0" applyNumberFormat="1" applyFill="1" applyBorder="1" applyAlignment="1">
      <alignment horizontal="left" vertical="center" wrapText="1"/>
    </xf>
    <xf numFmtId="49" fontId="0" fillId="4" borderId="21" xfId="0" applyNumberFormat="1" applyFill="1" applyBorder="1" applyAlignment="1">
      <alignment horizontal="left" vertical="center"/>
    </xf>
    <xf numFmtId="0" fontId="5" fillId="10" borderId="15" xfId="0" applyFont="1" applyFill="1" applyBorder="1" applyAlignment="1" applyProtection="1">
      <alignment horizontal="center" vertical="top" wrapText="1"/>
      <protection locked="0"/>
    </xf>
    <xf numFmtId="0" fontId="0" fillId="4" borderId="0" xfId="0" applyFill="1" applyAlignment="1">
      <alignment horizontal="left" wrapText="1"/>
    </xf>
    <xf numFmtId="0" fontId="5" fillId="2" borderId="15" xfId="0" applyFont="1" applyFill="1" applyBorder="1" applyAlignment="1">
      <alignment horizontal="center" vertical="top" wrapText="1"/>
    </xf>
    <xf numFmtId="49" fontId="0" fillId="11" borderId="14" xfId="0" applyNumberForma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49" fontId="4" fillId="2" borderId="28" xfId="0" applyNumberFormat="1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49" fontId="7" fillId="4" borderId="21" xfId="0" applyNumberFormat="1" applyFont="1" applyFill="1" applyBorder="1" applyAlignment="1">
      <alignment horizontal="left" vertical="top" wrapText="1"/>
    </xf>
    <xf numFmtId="49" fontId="7" fillId="4" borderId="21" xfId="0" applyNumberFormat="1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center" wrapText="1"/>
    </xf>
    <xf numFmtId="49" fontId="9" fillId="2" borderId="9" xfId="0" applyNumberFormat="1" applyFont="1" applyFill="1" applyBorder="1" applyAlignment="1">
      <alignment horizontal="left" vertical="top" wrapText="1"/>
    </xf>
    <xf numFmtId="49" fontId="0" fillId="4" borderId="0" xfId="0" applyNumberFormat="1" applyFill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49" fontId="9" fillId="2" borderId="28" xfId="0" applyNumberFormat="1" applyFont="1" applyFill="1" applyBorder="1" applyAlignment="1">
      <alignment horizontal="left" vertical="top" wrapText="1"/>
    </xf>
    <xf numFmtId="49" fontId="9" fillId="2" borderId="28" xfId="0" applyNumberFormat="1" applyFont="1" applyFill="1" applyBorder="1" applyAlignment="1">
      <alignment horizontal="right" vertical="top" wrapText="1"/>
    </xf>
    <xf numFmtId="0" fontId="5" fillId="2" borderId="2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top" wrapText="1"/>
    </xf>
    <xf numFmtId="0" fontId="7" fillId="7" borderId="14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0" fillId="2" borderId="32" xfId="0" applyFill="1" applyBorder="1" applyAlignment="1">
      <alignment horizontal="left" wrapText="1"/>
    </xf>
    <xf numFmtId="0" fontId="7" fillId="7" borderId="33" xfId="0" applyFont="1" applyFill="1" applyBorder="1" applyAlignment="1" applyProtection="1">
      <alignment horizontal="left" vertical="top" wrapText="1"/>
      <protection locked="0"/>
    </xf>
    <xf numFmtId="0" fontId="5" fillId="8" borderId="14" xfId="0" applyFont="1" applyFill="1" applyBorder="1" applyAlignment="1" applyProtection="1">
      <alignment horizontal="center" vertical="center" wrapText="1"/>
      <protection locked="0"/>
    </xf>
    <xf numFmtId="49" fontId="0" fillId="2" borderId="34" xfId="0" applyNumberFormat="1" applyFill="1" applyBorder="1" applyAlignment="1">
      <alignment horizontal="right" vertical="top" wrapText="1"/>
    </xf>
    <xf numFmtId="49" fontId="4" fillId="3" borderId="0" xfId="0" applyNumberFormat="1" applyFont="1" applyFill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2" borderId="37" xfId="0" applyFill="1" applyBorder="1" applyAlignment="1">
      <alignment horizontal="left" wrapText="1"/>
    </xf>
    <xf numFmtId="49" fontId="17" fillId="4" borderId="0" xfId="0" quotePrefix="1" applyNumberFormat="1" applyFont="1" applyFill="1" applyAlignment="1">
      <alignment horizontal="left" vertical="top" wrapText="1"/>
    </xf>
    <xf numFmtId="49" fontId="17" fillId="5" borderId="14" xfId="0" applyNumberFormat="1" applyFont="1" applyFill="1" applyBorder="1" applyAlignment="1">
      <alignment horizontal="left" vertical="top" wrapText="1"/>
    </xf>
    <xf numFmtId="1" fontId="0" fillId="12" borderId="14" xfId="0" applyNumberFormat="1" applyFill="1" applyBorder="1" applyAlignment="1" applyProtection="1">
      <alignment horizontal="left" vertical="top" wrapText="1"/>
      <protection locked="0"/>
    </xf>
    <xf numFmtId="1" fontId="5" fillId="12" borderId="14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3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left" vertical="top" wrapText="1"/>
    </xf>
    <xf numFmtId="49" fontId="3" fillId="5" borderId="4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7" fillId="7" borderId="14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5" fillId="8" borderId="15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7" fillId="7" borderId="14" xfId="0" applyFont="1" applyFill="1" applyBorder="1" applyAlignment="1" applyProtection="1">
      <alignment horizontal="left" vertical="top" wrapText="1"/>
      <protection locked="0"/>
    </xf>
    <xf numFmtId="49" fontId="0" fillId="5" borderId="14" xfId="0" applyNumberFormat="1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1" fontId="5" fillId="9" borderId="15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wrapText="1"/>
    </xf>
    <xf numFmtId="0" fontId="0" fillId="7" borderId="14" xfId="0" applyFill="1" applyBorder="1" applyAlignment="1" applyProtection="1">
      <alignment horizontal="left" vertical="top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left" wrapText="1"/>
      <protection locked="0"/>
    </xf>
    <xf numFmtId="49" fontId="3" fillId="5" borderId="4" xfId="0" applyNumberFormat="1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7" fillId="7" borderId="14" xfId="0" applyFont="1" applyFill="1" applyBorder="1" applyAlignment="1" applyProtection="1">
      <alignment horizontal="left" wrapText="1"/>
      <protection locked="0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3" fillId="11" borderId="4" xfId="0" applyNumberFormat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2" fillId="2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35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6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5">
    <dxf>
      <font>
        <color indexed="64"/>
      </font>
      <fill>
        <patternFill patternType="solid">
          <fgColor indexed="64"/>
          <bgColor rgb="FFD9E3BF"/>
        </patternFill>
      </fill>
    </dxf>
    <dxf>
      <font>
        <color indexed="64"/>
      </font>
      <fill>
        <patternFill patternType="solid">
          <fgColor indexed="64"/>
          <bgColor rgb="FFCC2C1D"/>
        </patternFill>
      </fill>
    </dxf>
    <dxf>
      <font>
        <color indexed="64"/>
      </font>
      <fill>
        <patternFill patternType="solid">
          <fgColor indexed="64"/>
          <bgColor rgb="FFCC2C1D"/>
        </patternFill>
      </fill>
    </dxf>
    <dxf>
      <font>
        <color indexed="5"/>
      </font>
      <fill>
        <patternFill patternType="solid">
          <fgColor indexed="64"/>
          <bgColor indexed="2"/>
        </patternFill>
      </fill>
    </dxf>
    <dxf>
      <font>
        <color indexed="5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/>
      <a:lstStyle/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none"/>
      </a:style>
    </a:spDef>
    <a:lnDef>
      <a:spPr bwMode="auto">
        <a:prstGeom prst="rect">
          <a:avLst/>
        </a:prstGeom>
        <a:noFill/>
        <a:ln w="25400" cap="flat">
          <a:solidFill>
            <a:schemeClr val="accent1"/>
          </a:solidFill>
          <a:prstDash val="solid"/>
          <a:round/>
        </a:ln>
      </a:spPr>
      <a:bodyPr/>
      <a:lstStyle/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none"/>
      </a:style>
    </a:lnDef>
    <a:txDef>
      <a:spPr bwMode="auto">
        <a:prstGeom prst="rect">
          <a:avLst/>
        </a:prstGeom>
        <a:noFill/>
        <a:ln w="12700" cap="flat">
          <a:noFill/>
          <a:miter lim="400000"/>
        </a:ln>
      </a:spPr>
      <a:bodyPr/>
      <a:lstStyle/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3"/>
  <sheetViews>
    <sheetView showGridLines="0" tabSelected="1" topLeftCell="A266" workbookViewId="0">
      <selection activeCell="B292" sqref="B292:H303"/>
    </sheetView>
  </sheetViews>
  <sheetFormatPr baseColWidth="10" defaultColWidth="9.83203125" defaultRowHeight="13" customHeight="1" x14ac:dyDescent="0.2"/>
  <cols>
    <col min="1" max="1" width="4" customWidth="1"/>
    <col min="2" max="2" width="12.5" customWidth="1"/>
    <col min="3" max="3" width="18.5" customWidth="1"/>
    <col min="4" max="4" width="6.6640625" bestFit="1" customWidth="1"/>
    <col min="5" max="5" width="52.6640625" customWidth="1"/>
    <col min="6" max="6" width="15.5" customWidth="1"/>
    <col min="7" max="7" width="26.1640625" customWidth="1"/>
    <col min="8" max="8" width="10.33203125" customWidth="1"/>
    <col min="9" max="9" width="5.6640625" customWidth="1"/>
    <col min="10" max="10" width="9.83203125" customWidth="1"/>
  </cols>
  <sheetData>
    <row r="1" spans="1:9" ht="36.25" customHeight="1" x14ac:dyDescent="0.2">
      <c r="A1" s="1"/>
      <c r="B1" s="152" t="s">
        <v>0</v>
      </c>
      <c r="C1" s="153"/>
      <c r="D1" s="153"/>
      <c r="E1" s="153"/>
      <c r="F1" s="153"/>
      <c r="G1" s="153"/>
      <c r="H1" s="153"/>
      <c r="I1" s="2"/>
    </row>
    <row r="2" spans="1:9" ht="16.5" customHeight="1" x14ac:dyDescent="0.2">
      <c r="A2" s="1"/>
      <c r="B2" s="3"/>
      <c r="C2" s="1"/>
      <c r="D2" s="1"/>
      <c r="E2" s="4"/>
      <c r="F2" s="1"/>
      <c r="G2" s="1"/>
      <c r="H2" s="1"/>
      <c r="I2" s="2"/>
    </row>
    <row r="3" spans="1:9" ht="33" customHeight="1" x14ac:dyDescent="0.2">
      <c r="A3" s="1"/>
      <c r="B3" s="5" t="s">
        <v>1</v>
      </c>
      <c r="C3" s="5" t="s">
        <v>2</v>
      </c>
      <c r="D3" s="154" t="s">
        <v>3</v>
      </c>
      <c r="E3" s="155"/>
      <c r="F3" s="6" t="s">
        <v>4</v>
      </c>
      <c r="G3" s="6" t="s">
        <v>5</v>
      </c>
      <c r="H3" s="6" t="s">
        <v>6</v>
      </c>
      <c r="I3" s="2"/>
    </row>
    <row r="4" spans="1:9" ht="16.5" customHeight="1" x14ac:dyDescent="0.2">
      <c r="A4" s="1"/>
      <c r="B4" s="7"/>
      <c r="C4" s="156"/>
      <c r="D4" s="156"/>
      <c r="E4" s="156"/>
      <c r="F4" s="156"/>
      <c r="G4" s="156"/>
      <c r="H4" s="156"/>
      <c r="I4" s="2"/>
    </row>
    <row r="5" spans="1:9" ht="18.5" customHeight="1" x14ac:dyDescent="0.2">
      <c r="A5" s="9"/>
      <c r="B5" s="157" t="s">
        <v>7</v>
      </c>
      <c r="C5" s="158"/>
      <c r="D5" s="158"/>
      <c r="E5" s="158"/>
      <c r="F5" s="158"/>
      <c r="G5" s="158"/>
      <c r="H5" s="159"/>
      <c r="I5" s="10"/>
    </row>
    <row r="6" spans="1:9" ht="16.5" customHeight="1" x14ac:dyDescent="0.2">
      <c r="A6" s="9"/>
      <c r="B6" s="11"/>
      <c r="C6" s="12"/>
      <c r="D6" s="12"/>
      <c r="E6" s="13"/>
      <c r="F6" s="12"/>
      <c r="G6" s="12"/>
      <c r="H6" s="14"/>
      <c r="I6" s="10"/>
    </row>
    <row r="7" spans="1:9" ht="18.5" customHeight="1" x14ac:dyDescent="0.2">
      <c r="A7" s="9"/>
      <c r="B7" s="15" t="s">
        <v>8</v>
      </c>
      <c r="C7" s="16" t="s">
        <v>9</v>
      </c>
      <c r="D7" s="17" t="s">
        <v>10</v>
      </c>
      <c r="E7" s="18" t="s">
        <v>11</v>
      </c>
      <c r="F7" s="19" t="s">
        <v>12</v>
      </c>
      <c r="G7" s="20" t="s">
        <v>13</v>
      </c>
      <c r="H7" s="21"/>
      <c r="I7" s="10"/>
    </row>
    <row r="8" spans="1:9" ht="16.5" customHeight="1" x14ac:dyDescent="0.2">
      <c r="A8" s="9"/>
      <c r="B8" s="22"/>
      <c r="C8" s="23"/>
      <c r="D8" s="23"/>
      <c r="E8" s="24"/>
      <c r="F8" s="23"/>
      <c r="G8" s="23"/>
      <c r="H8" s="25"/>
      <c r="I8" s="10"/>
    </row>
    <row r="9" spans="1:9" ht="16.5" customHeight="1" x14ac:dyDescent="0.2">
      <c r="A9" s="9"/>
      <c r="B9" s="26" t="s">
        <v>14</v>
      </c>
      <c r="C9" s="27" t="s">
        <v>9</v>
      </c>
      <c r="D9" s="28" t="s">
        <v>15</v>
      </c>
      <c r="E9" s="29" t="s">
        <v>16</v>
      </c>
      <c r="F9" s="30" t="s">
        <v>17</v>
      </c>
      <c r="G9" s="30" t="s">
        <v>18</v>
      </c>
      <c r="H9" s="31"/>
      <c r="I9" s="10"/>
    </row>
    <row r="10" spans="1:9" ht="20" customHeight="1" x14ac:dyDescent="0.2">
      <c r="A10" s="9"/>
      <c r="B10" s="32"/>
      <c r="C10" s="33"/>
      <c r="D10" s="34"/>
      <c r="E10" s="35" t="s">
        <v>19</v>
      </c>
      <c r="F10" s="36">
        <v>6</v>
      </c>
      <c r="G10" s="160"/>
      <c r="H10" s="162"/>
      <c r="I10" s="10"/>
    </row>
    <row r="11" spans="1:9" ht="20" customHeight="1" x14ac:dyDescent="0.2">
      <c r="A11" s="9"/>
      <c r="B11" s="32"/>
      <c r="C11" s="33"/>
      <c r="D11" s="34"/>
      <c r="E11" s="35" t="s">
        <v>20</v>
      </c>
      <c r="F11" s="38">
        <v>4</v>
      </c>
      <c r="G11" s="161"/>
      <c r="H11" s="163"/>
      <c r="I11" s="10"/>
    </row>
    <row r="12" spans="1:9" ht="20" customHeight="1" x14ac:dyDescent="0.2">
      <c r="A12" s="9"/>
      <c r="B12" s="32"/>
      <c r="C12" s="33"/>
      <c r="D12" s="34"/>
      <c r="E12" s="35" t="s">
        <v>21</v>
      </c>
      <c r="F12" s="38">
        <v>2</v>
      </c>
      <c r="G12" s="161"/>
      <c r="H12" s="163"/>
      <c r="I12" s="10"/>
    </row>
    <row r="13" spans="1:9" ht="20" customHeight="1" x14ac:dyDescent="0.2">
      <c r="A13" s="9"/>
      <c r="B13" s="32"/>
      <c r="C13" s="33"/>
      <c r="D13" s="34"/>
      <c r="E13" s="35" t="s">
        <v>22</v>
      </c>
      <c r="F13" s="39">
        <v>1</v>
      </c>
      <c r="G13" s="161"/>
      <c r="H13" s="163"/>
      <c r="I13" s="10"/>
    </row>
    <row r="14" spans="1:9" ht="16.5" customHeight="1" x14ac:dyDescent="0.2">
      <c r="A14" s="9"/>
      <c r="B14" s="40"/>
      <c r="C14" s="41"/>
      <c r="D14" s="12"/>
      <c r="E14" s="42"/>
      <c r="F14" s="23"/>
      <c r="G14" s="43" t="s">
        <v>23</v>
      </c>
      <c r="H14" s="44">
        <f>H10</f>
        <v>0</v>
      </c>
      <c r="I14" s="10"/>
    </row>
    <row r="15" spans="1:9" ht="20" customHeight="1" x14ac:dyDescent="0.2">
      <c r="A15" s="9"/>
      <c r="B15" s="22"/>
      <c r="C15" s="23"/>
      <c r="D15" s="23"/>
      <c r="E15" s="45"/>
      <c r="F15" s="23"/>
      <c r="G15" s="46" t="s">
        <v>24</v>
      </c>
      <c r="H15" s="44">
        <f>H14</f>
        <v>0</v>
      </c>
      <c r="I15" s="10"/>
    </row>
    <row r="16" spans="1:9" ht="16.5" customHeight="1" x14ac:dyDescent="0.2">
      <c r="A16" s="9"/>
      <c r="B16" s="26" t="s">
        <v>25</v>
      </c>
      <c r="C16" s="27" t="s">
        <v>9</v>
      </c>
      <c r="D16" s="28" t="s">
        <v>26</v>
      </c>
      <c r="E16" s="29" t="s">
        <v>27</v>
      </c>
      <c r="F16" s="30" t="s">
        <v>17</v>
      </c>
      <c r="G16" s="30" t="s">
        <v>28</v>
      </c>
      <c r="H16" s="31"/>
      <c r="I16" s="10"/>
    </row>
    <row r="17" spans="1:9" ht="16.5" customHeight="1" x14ac:dyDescent="0.2">
      <c r="A17" s="9"/>
      <c r="B17" s="32"/>
      <c r="C17" s="33"/>
      <c r="D17" s="34"/>
      <c r="E17" s="35" t="s">
        <v>29</v>
      </c>
      <c r="F17" s="47">
        <v>2</v>
      </c>
      <c r="G17" s="164"/>
      <c r="H17" s="49"/>
      <c r="I17" s="10"/>
    </row>
    <row r="18" spans="1:9" ht="16.5" customHeight="1" x14ac:dyDescent="0.2">
      <c r="A18" s="9"/>
      <c r="B18" s="32"/>
      <c r="C18" s="33"/>
      <c r="D18" s="34"/>
      <c r="E18" s="35" t="s">
        <v>30</v>
      </c>
      <c r="F18" s="47">
        <v>2</v>
      </c>
      <c r="G18" s="161"/>
      <c r="H18" s="49"/>
      <c r="I18" s="10"/>
    </row>
    <row r="19" spans="1:9" ht="16.5" customHeight="1" x14ac:dyDescent="0.2">
      <c r="A19" s="9"/>
      <c r="B19" s="32"/>
      <c r="C19" s="33"/>
      <c r="D19" s="34"/>
      <c r="E19" s="35" t="s">
        <v>31</v>
      </c>
      <c r="F19" s="47">
        <v>2</v>
      </c>
      <c r="G19" s="161"/>
      <c r="H19" s="49"/>
      <c r="I19" s="10"/>
    </row>
    <row r="20" spans="1:9" ht="16.5" customHeight="1" x14ac:dyDescent="0.2">
      <c r="A20" s="9"/>
      <c r="B20" s="32"/>
      <c r="C20" s="33"/>
      <c r="D20" s="50"/>
      <c r="E20" s="51"/>
      <c r="F20" s="23"/>
      <c r="G20" s="43" t="s">
        <v>23</v>
      </c>
      <c r="H20" s="44">
        <f>SUM(H17:H19)</f>
        <v>0</v>
      </c>
      <c r="I20" s="10"/>
    </row>
    <row r="21" spans="1:9" ht="16.5" customHeight="1" x14ac:dyDescent="0.2">
      <c r="A21" s="9"/>
      <c r="B21" s="32"/>
      <c r="C21" s="33"/>
      <c r="D21" s="52" t="s">
        <v>32</v>
      </c>
      <c r="E21" s="53" t="s">
        <v>33</v>
      </c>
      <c r="F21" s="30" t="s">
        <v>34</v>
      </c>
      <c r="G21" s="30" t="s">
        <v>35</v>
      </c>
      <c r="H21" s="31"/>
      <c r="I21" s="10"/>
    </row>
    <row r="22" spans="1:9" ht="16.5" customHeight="1" x14ac:dyDescent="0.2">
      <c r="A22" s="9"/>
      <c r="B22" s="32"/>
      <c r="C22" s="33"/>
      <c r="D22" s="34"/>
      <c r="E22" s="35" t="s">
        <v>36</v>
      </c>
      <c r="F22" s="47">
        <v>2</v>
      </c>
      <c r="G22" s="164"/>
      <c r="H22" s="49"/>
      <c r="I22" s="10"/>
    </row>
    <row r="23" spans="1:9" ht="16.5" customHeight="1" x14ac:dyDescent="0.2">
      <c r="A23" s="9"/>
      <c r="B23" s="32"/>
      <c r="C23" s="33"/>
      <c r="D23" s="34"/>
      <c r="E23" s="35" t="s">
        <v>37</v>
      </c>
      <c r="F23" s="47">
        <v>1</v>
      </c>
      <c r="G23" s="161"/>
      <c r="H23" s="49"/>
      <c r="I23" s="10"/>
    </row>
    <row r="24" spans="1:9" ht="16.5" customHeight="1" x14ac:dyDescent="0.2">
      <c r="A24" s="9"/>
      <c r="B24" s="32"/>
      <c r="C24" s="33"/>
      <c r="D24" s="34"/>
      <c r="E24" s="35" t="s">
        <v>38</v>
      </c>
      <c r="F24" s="47">
        <v>1</v>
      </c>
      <c r="G24" s="161"/>
      <c r="H24" s="49"/>
      <c r="I24" s="10"/>
    </row>
    <row r="25" spans="1:9" ht="16.5" customHeight="1" x14ac:dyDescent="0.2">
      <c r="A25" s="9"/>
      <c r="B25" s="32"/>
      <c r="C25" s="33"/>
      <c r="D25" s="34"/>
      <c r="E25" s="35" t="s">
        <v>39</v>
      </c>
      <c r="F25" s="47">
        <v>1</v>
      </c>
      <c r="G25" s="161"/>
      <c r="H25" s="49"/>
      <c r="I25" s="10"/>
    </row>
    <row r="26" spans="1:9" ht="16.5" customHeight="1" x14ac:dyDescent="0.2">
      <c r="A26" s="9"/>
      <c r="B26" s="32"/>
      <c r="C26" s="33"/>
      <c r="D26" s="34"/>
      <c r="E26" s="35" t="s">
        <v>40</v>
      </c>
      <c r="F26" s="47">
        <v>1</v>
      </c>
      <c r="G26" s="161"/>
      <c r="H26" s="49"/>
      <c r="I26" s="10"/>
    </row>
    <row r="27" spans="1:9" ht="16.5" customHeight="1" x14ac:dyDescent="0.2">
      <c r="A27" s="9"/>
      <c r="B27" s="32"/>
      <c r="C27" s="33"/>
      <c r="D27" s="34"/>
      <c r="E27" s="35" t="s">
        <v>41</v>
      </c>
      <c r="F27" s="47">
        <v>1</v>
      </c>
      <c r="G27" s="161"/>
      <c r="H27" s="49"/>
      <c r="I27" s="10"/>
    </row>
    <row r="28" spans="1:9" ht="16.5" customHeight="1" x14ac:dyDescent="0.2">
      <c r="A28" s="9"/>
      <c r="B28" s="32"/>
      <c r="C28" s="33"/>
      <c r="D28" s="50"/>
      <c r="E28" s="51"/>
      <c r="F28" s="23"/>
      <c r="G28" s="43" t="s">
        <v>23</v>
      </c>
      <c r="H28" s="44">
        <f>SUM(H22:H27)</f>
        <v>0</v>
      </c>
      <c r="I28" s="10"/>
    </row>
    <row r="29" spans="1:9" ht="16.5" customHeight="1" x14ac:dyDescent="0.2">
      <c r="A29" s="9"/>
      <c r="B29" s="32"/>
      <c r="C29" s="33"/>
      <c r="D29" s="52" t="s">
        <v>42</v>
      </c>
      <c r="E29" s="53" t="s">
        <v>43</v>
      </c>
      <c r="F29" s="30" t="s">
        <v>44</v>
      </c>
      <c r="G29" s="165" t="s">
        <v>45</v>
      </c>
      <c r="H29" s="166"/>
      <c r="I29" s="10"/>
    </row>
    <row r="30" spans="1:9" ht="16.5" customHeight="1" x14ac:dyDescent="0.2">
      <c r="A30" s="9"/>
      <c r="B30" s="32"/>
      <c r="C30" s="33"/>
      <c r="D30" s="34"/>
      <c r="E30" s="35" t="s">
        <v>46</v>
      </c>
      <c r="F30" s="36">
        <v>2</v>
      </c>
      <c r="G30" s="164"/>
      <c r="H30" s="162"/>
      <c r="I30" s="10"/>
    </row>
    <row r="31" spans="1:9" ht="16.5" customHeight="1" x14ac:dyDescent="0.2">
      <c r="A31" s="9"/>
      <c r="B31" s="32"/>
      <c r="C31" s="33"/>
      <c r="D31" s="34"/>
      <c r="E31" s="35" t="s">
        <v>47</v>
      </c>
      <c r="F31" s="38">
        <v>1</v>
      </c>
      <c r="G31" s="161"/>
      <c r="H31" s="163"/>
      <c r="I31" s="10"/>
    </row>
    <row r="32" spans="1:9" ht="16.5" customHeight="1" x14ac:dyDescent="0.2">
      <c r="A32" s="9"/>
      <c r="B32" s="32"/>
      <c r="C32" s="33"/>
      <c r="D32" s="34"/>
      <c r="E32" s="35" t="s">
        <v>48</v>
      </c>
      <c r="F32" s="39">
        <v>0</v>
      </c>
      <c r="G32" s="161"/>
      <c r="H32" s="163"/>
      <c r="I32" s="10"/>
    </row>
    <row r="33" spans="1:9" ht="16.5" customHeight="1" x14ac:dyDescent="0.2">
      <c r="A33" s="9"/>
      <c r="B33" s="32"/>
      <c r="C33" s="33"/>
      <c r="D33" s="50"/>
      <c r="E33" s="51"/>
      <c r="F33" s="23"/>
      <c r="G33" s="43" t="s">
        <v>23</v>
      </c>
      <c r="H33" s="44">
        <f>H30</f>
        <v>0</v>
      </c>
      <c r="I33" s="10"/>
    </row>
    <row r="34" spans="1:9" ht="28.5" customHeight="1" x14ac:dyDescent="0.2">
      <c r="A34" s="9"/>
      <c r="B34" s="32"/>
      <c r="C34" s="33"/>
      <c r="D34" s="52" t="s">
        <v>49</v>
      </c>
      <c r="E34" s="53" t="s">
        <v>50</v>
      </c>
      <c r="F34" s="30" t="s">
        <v>34</v>
      </c>
      <c r="G34" s="167"/>
      <c r="H34" s="166"/>
      <c r="I34" s="10"/>
    </row>
    <row r="35" spans="1:9" ht="28.5" customHeight="1" x14ac:dyDescent="0.2">
      <c r="A35" s="9"/>
      <c r="B35" s="32"/>
      <c r="C35" s="33"/>
      <c r="D35" s="34"/>
      <c r="E35" s="35" t="s">
        <v>51</v>
      </c>
      <c r="F35" s="55" t="s">
        <v>52</v>
      </c>
      <c r="G35" s="164"/>
      <c r="H35" s="56"/>
      <c r="I35" s="10"/>
    </row>
    <row r="36" spans="1:9" ht="28.5" customHeight="1" x14ac:dyDescent="0.2">
      <c r="A36" s="9"/>
      <c r="B36" s="32"/>
      <c r="C36" s="33"/>
      <c r="D36" s="34"/>
      <c r="E36" s="35" t="s">
        <v>53</v>
      </c>
      <c r="F36" s="57">
        <v>4</v>
      </c>
      <c r="G36" s="161"/>
      <c r="H36" s="56"/>
      <c r="I36" s="10"/>
    </row>
    <row r="37" spans="1:9" ht="28.5" customHeight="1" x14ac:dyDescent="0.2">
      <c r="A37" s="9"/>
      <c r="B37" s="32"/>
      <c r="C37" s="33"/>
      <c r="D37" s="34"/>
      <c r="E37" s="35" t="s">
        <v>54</v>
      </c>
      <c r="F37" s="57">
        <v>3</v>
      </c>
      <c r="G37" s="161"/>
      <c r="H37" s="56"/>
      <c r="I37" s="10"/>
    </row>
    <row r="38" spans="1:9" ht="16.5" customHeight="1" x14ac:dyDescent="0.2">
      <c r="A38" s="9"/>
      <c r="B38" s="32"/>
      <c r="C38" s="33"/>
      <c r="D38" s="50"/>
      <c r="E38" s="51"/>
      <c r="F38" s="23"/>
      <c r="G38" s="43" t="s">
        <v>23</v>
      </c>
      <c r="H38" s="44">
        <f>SUM(H36:H37)</f>
        <v>0</v>
      </c>
      <c r="I38" s="10"/>
    </row>
    <row r="39" spans="1:9" ht="28.5" customHeight="1" x14ac:dyDescent="0.2">
      <c r="A39" s="9"/>
      <c r="B39" s="58"/>
      <c r="C39" s="59"/>
      <c r="D39" s="52" t="s">
        <v>55</v>
      </c>
      <c r="E39" s="53" t="s">
        <v>56</v>
      </c>
      <c r="F39" s="30" t="s">
        <v>44</v>
      </c>
      <c r="G39" s="165" t="s">
        <v>57</v>
      </c>
      <c r="H39" s="166"/>
      <c r="I39" s="10"/>
    </row>
    <row r="40" spans="1:9" ht="16.5" customHeight="1" x14ac:dyDescent="0.2">
      <c r="A40" s="9"/>
      <c r="B40" s="32"/>
      <c r="C40" s="33"/>
      <c r="D40" s="34"/>
      <c r="E40" s="35" t="s">
        <v>58</v>
      </c>
      <c r="F40" s="36">
        <v>2</v>
      </c>
      <c r="G40" s="164"/>
      <c r="H40" s="162"/>
      <c r="I40" s="10"/>
    </row>
    <row r="41" spans="1:9" ht="16.5" customHeight="1" x14ac:dyDescent="0.2">
      <c r="A41" s="9"/>
      <c r="B41" s="32"/>
      <c r="C41" s="33"/>
      <c r="D41" s="34"/>
      <c r="E41" s="35" t="s">
        <v>59</v>
      </c>
      <c r="F41" s="38">
        <v>1</v>
      </c>
      <c r="G41" s="161"/>
      <c r="H41" s="163"/>
      <c r="I41" s="10"/>
    </row>
    <row r="42" spans="1:9" ht="16.5" customHeight="1" x14ac:dyDescent="0.2">
      <c r="A42" s="9"/>
      <c r="B42" s="32"/>
      <c r="C42" s="33"/>
      <c r="D42" s="34"/>
      <c r="E42" s="35" t="s">
        <v>60</v>
      </c>
      <c r="F42" s="39">
        <v>0</v>
      </c>
      <c r="G42" s="161"/>
      <c r="H42" s="163"/>
      <c r="I42" s="10"/>
    </row>
    <row r="43" spans="1:9" ht="16.5" customHeight="1" x14ac:dyDescent="0.2">
      <c r="A43" s="9"/>
      <c r="B43" s="32"/>
      <c r="C43" s="33"/>
      <c r="D43" s="50"/>
      <c r="E43" s="51"/>
      <c r="F43" s="23"/>
      <c r="G43" s="43" t="s">
        <v>23</v>
      </c>
      <c r="H43" s="44">
        <f>H40</f>
        <v>0</v>
      </c>
      <c r="I43" s="10"/>
    </row>
    <row r="44" spans="1:9" ht="16.5" customHeight="1" x14ac:dyDescent="0.2">
      <c r="A44" s="9"/>
      <c r="B44" s="32"/>
      <c r="C44" s="33"/>
      <c r="D44" s="52" t="s">
        <v>61</v>
      </c>
      <c r="E44" s="53" t="s">
        <v>62</v>
      </c>
      <c r="F44" s="30" t="s">
        <v>44</v>
      </c>
      <c r="G44" s="167"/>
      <c r="H44" s="166"/>
      <c r="I44" s="10"/>
    </row>
    <row r="45" spans="1:9" ht="32" x14ac:dyDescent="0.2">
      <c r="A45" s="9"/>
      <c r="B45" s="32"/>
      <c r="C45" s="33"/>
      <c r="D45" s="60"/>
      <c r="E45" s="35" t="s">
        <v>63</v>
      </c>
      <c r="F45" s="57">
        <v>2</v>
      </c>
      <c r="G45" s="48"/>
      <c r="H45" s="49"/>
      <c r="I45" s="10"/>
    </row>
    <row r="46" spans="1:9" ht="16.5" customHeight="1" x14ac:dyDescent="0.2">
      <c r="A46" s="9"/>
      <c r="B46" s="40"/>
      <c r="C46" s="41"/>
      <c r="D46" s="12"/>
      <c r="E46" s="13"/>
      <c r="F46" s="23"/>
      <c r="G46" s="43" t="s">
        <v>23</v>
      </c>
      <c r="H46" s="44">
        <f>H45</f>
        <v>0</v>
      </c>
      <c r="I46" s="10"/>
    </row>
    <row r="47" spans="1:9" ht="20" customHeight="1" x14ac:dyDescent="0.2">
      <c r="A47" s="9"/>
      <c r="B47" s="22"/>
      <c r="C47" s="23"/>
      <c r="D47" s="23"/>
      <c r="E47" s="45"/>
      <c r="F47" s="23"/>
      <c r="G47" s="46" t="s">
        <v>64</v>
      </c>
      <c r="H47" s="44">
        <f>SUM(H46,H43,H38,H33,H28,H20)</f>
        <v>0</v>
      </c>
      <c r="I47" s="10"/>
    </row>
    <row r="48" spans="1:9" ht="28.5" customHeight="1" x14ac:dyDescent="0.2">
      <c r="A48" s="9"/>
      <c r="B48" s="26" t="s">
        <v>65</v>
      </c>
      <c r="C48" s="27" t="s">
        <v>9</v>
      </c>
      <c r="D48" s="61">
        <v>44930</v>
      </c>
      <c r="E48" s="29" t="s">
        <v>66</v>
      </c>
      <c r="F48" s="30" t="s">
        <v>67</v>
      </c>
      <c r="G48" s="30" t="s">
        <v>68</v>
      </c>
      <c r="H48" s="62" t="s">
        <v>69</v>
      </c>
      <c r="I48" s="10"/>
    </row>
    <row r="49" spans="1:9" ht="16.5" customHeight="1" x14ac:dyDescent="0.2">
      <c r="A49" s="9"/>
      <c r="B49" s="32"/>
      <c r="C49" s="33"/>
      <c r="D49" s="34"/>
      <c r="E49" s="35" t="s">
        <v>70</v>
      </c>
      <c r="F49" s="63" t="s">
        <v>71</v>
      </c>
      <c r="G49" s="150"/>
      <c r="H49" s="168" t="str">
        <f>IF(G52=100,ROUND(6-G50/2/100*6-G51*6/100,0),"")</f>
        <v/>
      </c>
      <c r="I49" s="10"/>
    </row>
    <row r="50" spans="1:9" ht="16.5" customHeight="1" x14ac:dyDescent="0.2">
      <c r="A50" s="9"/>
      <c r="B50" s="32"/>
      <c r="C50" s="33"/>
      <c r="D50" s="34"/>
      <c r="E50" s="35" t="s">
        <v>72</v>
      </c>
      <c r="F50" s="64" t="s">
        <v>71</v>
      </c>
      <c r="G50" s="150"/>
      <c r="H50" s="169"/>
      <c r="I50" s="10"/>
    </row>
    <row r="51" spans="1:9" ht="16.5" customHeight="1" x14ac:dyDescent="0.2">
      <c r="A51" s="9"/>
      <c r="B51" s="32"/>
      <c r="C51" s="33"/>
      <c r="D51" s="34"/>
      <c r="E51" s="35" t="s">
        <v>73</v>
      </c>
      <c r="F51" s="65" t="s">
        <v>71</v>
      </c>
      <c r="G51" s="150"/>
      <c r="H51" s="169"/>
      <c r="I51" s="10"/>
    </row>
    <row r="52" spans="1:9" ht="16.5" customHeight="1" x14ac:dyDescent="0.2">
      <c r="A52" s="9"/>
      <c r="B52" s="32"/>
      <c r="C52" s="33"/>
      <c r="D52" s="34"/>
      <c r="E52" s="66"/>
      <c r="F52" s="20" t="str">
        <f>IF(G49+G50+G51=100,"contrôle tot.","tot. diff 100")</f>
        <v>tot. diff 100</v>
      </c>
      <c r="G52" s="67">
        <f>G49+G50+G51</f>
        <v>0</v>
      </c>
      <c r="H52" s="169"/>
      <c r="I52" s="10"/>
    </row>
    <row r="53" spans="1:9" ht="16.5" customHeight="1" x14ac:dyDescent="0.2">
      <c r="A53" s="9"/>
      <c r="B53" s="32"/>
      <c r="C53" s="33"/>
      <c r="D53" s="68"/>
      <c r="E53" s="69"/>
      <c r="F53" s="23"/>
      <c r="G53" s="70" t="s">
        <v>23</v>
      </c>
      <c r="H53" s="44" t="str">
        <f>H49</f>
        <v/>
      </c>
      <c r="I53" s="10"/>
    </row>
    <row r="54" spans="1:9" ht="16.5" customHeight="1" x14ac:dyDescent="0.2">
      <c r="A54" s="9"/>
      <c r="B54" s="32"/>
      <c r="C54" s="33"/>
      <c r="D54" s="71">
        <v>44961</v>
      </c>
      <c r="E54" s="53" t="s">
        <v>74</v>
      </c>
      <c r="F54" s="30" t="s">
        <v>17</v>
      </c>
      <c r="G54" s="72" t="s">
        <v>75</v>
      </c>
      <c r="H54" s="62" t="s">
        <v>69</v>
      </c>
      <c r="I54" s="10"/>
    </row>
    <row r="55" spans="1:9" ht="16.5" customHeight="1" x14ac:dyDescent="0.2">
      <c r="A55" s="9"/>
      <c r="B55" s="32"/>
      <c r="C55" s="33"/>
      <c r="D55" s="60"/>
      <c r="E55" s="35" t="s">
        <v>76</v>
      </c>
      <c r="F55" s="19" t="s">
        <v>71</v>
      </c>
      <c r="G55" s="150"/>
      <c r="H55" s="73">
        <f>ROUND(6*G55/100,0)</f>
        <v>0</v>
      </c>
      <c r="I55" s="10"/>
    </row>
    <row r="56" spans="1:9" ht="16.5" customHeight="1" x14ac:dyDescent="0.2">
      <c r="A56" s="9"/>
      <c r="B56" s="40"/>
      <c r="C56" s="41"/>
      <c r="D56" s="12"/>
      <c r="E56" s="74"/>
      <c r="F56" s="23"/>
      <c r="G56" s="43" t="s">
        <v>23</v>
      </c>
      <c r="H56" s="44">
        <f>H55</f>
        <v>0</v>
      </c>
      <c r="I56" s="10"/>
    </row>
    <row r="57" spans="1:9" ht="20" customHeight="1" x14ac:dyDescent="0.2">
      <c r="A57" s="9"/>
      <c r="B57" s="22"/>
      <c r="C57" s="23"/>
      <c r="D57" s="23"/>
      <c r="E57" s="45"/>
      <c r="F57" s="23"/>
      <c r="G57" s="46" t="s">
        <v>77</v>
      </c>
      <c r="H57" s="44">
        <f>SUM(H56,H53)</f>
        <v>0</v>
      </c>
      <c r="I57" s="10"/>
    </row>
    <row r="58" spans="1:9" ht="28.5" customHeight="1" x14ac:dyDescent="0.2">
      <c r="A58" s="9"/>
      <c r="B58" s="26" t="s">
        <v>78</v>
      </c>
      <c r="C58" s="27" t="s">
        <v>9</v>
      </c>
      <c r="D58" s="28" t="s">
        <v>79</v>
      </c>
      <c r="E58" s="29" t="s">
        <v>80</v>
      </c>
      <c r="F58" s="149" t="s">
        <v>17</v>
      </c>
      <c r="G58" s="165" t="s">
        <v>57</v>
      </c>
      <c r="H58" s="166"/>
      <c r="I58" s="10"/>
    </row>
    <row r="59" spans="1:9" ht="16.5" customHeight="1" x14ac:dyDescent="0.2">
      <c r="A59" s="9"/>
      <c r="B59" s="58"/>
      <c r="C59" s="33"/>
      <c r="D59" s="34"/>
      <c r="E59" s="75" t="s">
        <v>81</v>
      </c>
      <c r="F59" s="36">
        <v>6</v>
      </c>
      <c r="G59" s="164"/>
      <c r="H59" s="162"/>
      <c r="I59" s="10"/>
    </row>
    <row r="60" spans="1:9" ht="16.5" customHeight="1" x14ac:dyDescent="0.2">
      <c r="A60" s="9"/>
      <c r="B60" s="58"/>
      <c r="C60" s="33"/>
      <c r="D60" s="34"/>
      <c r="E60" s="75" t="s">
        <v>82</v>
      </c>
      <c r="F60" s="38">
        <v>3</v>
      </c>
      <c r="G60" s="161"/>
      <c r="H60" s="163"/>
      <c r="I60" s="10"/>
    </row>
    <row r="61" spans="1:9" ht="16.5" customHeight="1" x14ac:dyDescent="0.2">
      <c r="A61" s="9"/>
      <c r="B61" s="58"/>
      <c r="C61" s="33"/>
      <c r="D61" s="34"/>
      <c r="E61" s="75" t="s">
        <v>83</v>
      </c>
      <c r="F61" s="38">
        <v>1</v>
      </c>
      <c r="G61" s="161"/>
      <c r="H61" s="163"/>
      <c r="I61" s="10"/>
    </row>
    <row r="62" spans="1:9" ht="16.5" customHeight="1" x14ac:dyDescent="0.2">
      <c r="A62" s="9"/>
      <c r="B62" s="58"/>
      <c r="C62" s="33"/>
      <c r="D62" s="34"/>
      <c r="E62" s="75" t="s">
        <v>84</v>
      </c>
      <c r="F62" s="39">
        <v>0</v>
      </c>
      <c r="G62" s="161"/>
      <c r="H62" s="163"/>
      <c r="I62" s="10"/>
    </row>
    <row r="63" spans="1:9" ht="16.5" customHeight="1" x14ac:dyDescent="0.2">
      <c r="A63" s="9"/>
      <c r="B63" s="76"/>
      <c r="C63" s="41"/>
      <c r="D63" s="12"/>
      <c r="E63" s="74"/>
      <c r="F63" s="23"/>
      <c r="G63" s="43" t="s">
        <v>23</v>
      </c>
      <c r="H63" s="44">
        <f>H59</f>
        <v>0</v>
      </c>
      <c r="I63" s="10"/>
    </row>
    <row r="64" spans="1:9" ht="20" customHeight="1" x14ac:dyDescent="0.2">
      <c r="A64" s="9"/>
      <c r="B64" s="22"/>
      <c r="C64" s="23"/>
      <c r="D64" s="23"/>
      <c r="E64" s="45"/>
      <c r="F64" s="23"/>
      <c r="G64" s="46" t="s">
        <v>85</v>
      </c>
      <c r="H64" s="44">
        <f>H63</f>
        <v>0</v>
      </c>
      <c r="I64" s="10"/>
    </row>
    <row r="65" spans="1:9" ht="28.5" customHeight="1" x14ac:dyDescent="0.2">
      <c r="A65" s="9"/>
      <c r="B65" s="26" t="s">
        <v>86</v>
      </c>
      <c r="C65" s="27" t="s">
        <v>9</v>
      </c>
      <c r="D65" s="28" t="s">
        <v>87</v>
      </c>
      <c r="E65" s="29" t="s">
        <v>88</v>
      </c>
      <c r="F65" s="30" t="s">
        <v>89</v>
      </c>
      <c r="G65" s="30" t="s">
        <v>57</v>
      </c>
      <c r="H65" s="31"/>
      <c r="I65" s="10"/>
    </row>
    <row r="66" spans="1:9" ht="16.5" customHeight="1" x14ac:dyDescent="0.2">
      <c r="A66" s="9"/>
      <c r="B66" s="32"/>
      <c r="C66" s="33"/>
      <c r="D66" s="34"/>
      <c r="E66" s="35" t="s">
        <v>90</v>
      </c>
      <c r="F66" s="36">
        <v>5</v>
      </c>
      <c r="G66" s="170"/>
      <c r="H66" s="171"/>
      <c r="I66" s="10"/>
    </row>
    <row r="67" spans="1:9" ht="18" customHeight="1" x14ac:dyDescent="0.2">
      <c r="A67" s="9"/>
      <c r="B67" s="32"/>
      <c r="C67" s="33"/>
      <c r="D67" s="78"/>
      <c r="E67" s="79" t="s">
        <v>91</v>
      </c>
      <c r="F67" s="64" t="s">
        <v>92</v>
      </c>
      <c r="G67" s="161"/>
      <c r="H67" s="163"/>
      <c r="I67" s="10"/>
    </row>
    <row r="68" spans="1:9" ht="18" customHeight="1" x14ac:dyDescent="0.2">
      <c r="A68" s="9"/>
      <c r="B68" s="32"/>
      <c r="C68" s="33"/>
      <c r="D68" s="34"/>
      <c r="E68" s="35" t="s">
        <v>93</v>
      </c>
      <c r="F68" s="38">
        <v>4</v>
      </c>
      <c r="G68" s="170"/>
      <c r="H68" s="163"/>
      <c r="I68" s="10"/>
    </row>
    <row r="69" spans="1:9" ht="18" customHeight="1" x14ac:dyDescent="0.2">
      <c r="A69" s="9"/>
      <c r="B69" s="32"/>
      <c r="C69" s="33"/>
      <c r="D69" s="78"/>
      <c r="E69" s="79" t="s">
        <v>91</v>
      </c>
      <c r="F69" s="64" t="s">
        <v>92</v>
      </c>
      <c r="G69" s="161"/>
      <c r="H69" s="163"/>
      <c r="I69" s="10"/>
    </row>
    <row r="70" spans="1:9" ht="18" customHeight="1" x14ac:dyDescent="0.2">
      <c r="A70" s="9"/>
      <c r="B70" s="32"/>
      <c r="C70" s="33"/>
      <c r="D70" s="34"/>
      <c r="E70" s="35" t="s">
        <v>94</v>
      </c>
      <c r="F70" s="38">
        <v>3</v>
      </c>
      <c r="G70" s="170"/>
      <c r="H70" s="163"/>
      <c r="I70" s="10"/>
    </row>
    <row r="71" spans="1:9" ht="18" customHeight="1" x14ac:dyDescent="0.2">
      <c r="A71" s="9"/>
      <c r="B71" s="32"/>
      <c r="C71" s="33"/>
      <c r="D71" s="78"/>
      <c r="E71" s="79" t="s">
        <v>91</v>
      </c>
      <c r="F71" s="65" t="s">
        <v>92</v>
      </c>
      <c r="G71" s="161"/>
      <c r="H71" s="163"/>
      <c r="I71" s="10"/>
    </row>
    <row r="72" spans="1:9" ht="20" customHeight="1" x14ac:dyDescent="0.2">
      <c r="A72" s="9"/>
      <c r="B72" s="32"/>
      <c r="C72" s="33"/>
      <c r="D72" s="68"/>
      <c r="E72" s="69"/>
      <c r="F72" s="23"/>
      <c r="G72" s="43" t="s">
        <v>23</v>
      </c>
      <c r="H72" s="44">
        <f>H66</f>
        <v>0</v>
      </c>
      <c r="I72" s="10"/>
    </row>
    <row r="73" spans="1:9" ht="30" customHeight="1" x14ac:dyDescent="0.2">
      <c r="A73" s="9"/>
      <c r="B73" s="32"/>
      <c r="C73" s="33"/>
      <c r="D73" s="52" t="s">
        <v>95</v>
      </c>
      <c r="E73" s="53" t="s">
        <v>96</v>
      </c>
      <c r="F73" s="30" t="s">
        <v>17</v>
      </c>
      <c r="G73" s="30" t="s">
        <v>68</v>
      </c>
      <c r="H73" s="62" t="s">
        <v>69</v>
      </c>
      <c r="I73" s="10"/>
    </row>
    <row r="74" spans="1:9" ht="18" customHeight="1" x14ac:dyDescent="0.2">
      <c r="A74" s="9"/>
      <c r="B74" s="32"/>
      <c r="C74" s="33"/>
      <c r="D74" s="78"/>
      <c r="E74" s="35" t="s">
        <v>97</v>
      </c>
      <c r="F74" s="80"/>
      <c r="G74" s="77"/>
      <c r="H74" s="81"/>
      <c r="I74" s="10"/>
    </row>
    <row r="75" spans="1:9" ht="29" customHeight="1" x14ac:dyDescent="0.2">
      <c r="A75" s="9"/>
      <c r="B75" s="32"/>
      <c r="C75" s="33"/>
      <c r="D75" s="34"/>
      <c r="E75" s="82" t="s">
        <v>98</v>
      </c>
      <c r="F75" s="63" t="s">
        <v>71</v>
      </c>
      <c r="G75" s="151"/>
      <c r="H75" s="168" t="str">
        <f>IF(G78=100,ROUND(6-G76/2/100*6-G77*6/100,0),"")</f>
        <v/>
      </c>
      <c r="I75" s="10"/>
    </row>
    <row r="76" spans="1:9" ht="18" customHeight="1" x14ac:dyDescent="0.2">
      <c r="A76" s="9"/>
      <c r="B76" s="32"/>
      <c r="C76" s="33"/>
      <c r="D76" s="34"/>
      <c r="E76" s="82" t="s">
        <v>99</v>
      </c>
      <c r="F76" s="64" t="s">
        <v>71</v>
      </c>
      <c r="G76" s="151"/>
      <c r="H76" s="169"/>
      <c r="I76" s="10"/>
    </row>
    <row r="77" spans="1:9" ht="18" customHeight="1" x14ac:dyDescent="0.2">
      <c r="A77" s="9"/>
      <c r="B77" s="32"/>
      <c r="C77" s="33"/>
      <c r="D77" s="34"/>
      <c r="E77" s="75" t="s">
        <v>100</v>
      </c>
      <c r="F77" s="65" t="s">
        <v>71</v>
      </c>
      <c r="G77" s="151"/>
      <c r="H77" s="169"/>
      <c r="I77" s="10"/>
    </row>
    <row r="78" spans="1:9" ht="18" customHeight="1" x14ac:dyDescent="0.2">
      <c r="A78" s="9"/>
      <c r="B78" s="32"/>
      <c r="C78" s="33"/>
      <c r="D78" s="34"/>
      <c r="E78" s="83"/>
      <c r="F78" s="20" t="str">
        <f>IF(G75+G76+G77=100,"contrôle tot.","tot. diff 100")</f>
        <v>tot. diff 100</v>
      </c>
      <c r="G78" s="84">
        <f>G75+G76+G77</f>
        <v>0</v>
      </c>
      <c r="H78" s="169"/>
      <c r="I78" s="10"/>
    </row>
    <row r="79" spans="1:9" ht="20" customHeight="1" x14ac:dyDescent="0.2">
      <c r="A79" s="9"/>
      <c r="B79" s="32"/>
      <c r="C79" s="33"/>
      <c r="D79" s="68"/>
      <c r="E79" s="69"/>
      <c r="F79" s="23"/>
      <c r="G79" s="43" t="s">
        <v>23</v>
      </c>
      <c r="H79" s="44" t="str">
        <f>H75</f>
        <v/>
      </c>
      <c r="I79" s="10"/>
    </row>
    <row r="80" spans="1:9" ht="18" customHeight="1" x14ac:dyDescent="0.2">
      <c r="A80" s="9"/>
      <c r="B80" s="32"/>
      <c r="C80" s="33"/>
      <c r="D80" s="52" t="s">
        <v>101</v>
      </c>
      <c r="E80" s="53" t="s">
        <v>102</v>
      </c>
      <c r="F80" s="30" t="s">
        <v>89</v>
      </c>
      <c r="G80" s="30" t="s">
        <v>57</v>
      </c>
      <c r="H80" s="31"/>
      <c r="I80" s="10"/>
    </row>
    <row r="81" spans="1:9" ht="18" customHeight="1" x14ac:dyDescent="0.2">
      <c r="A81" s="9"/>
      <c r="B81" s="32"/>
      <c r="C81" s="33"/>
      <c r="D81" s="78"/>
      <c r="E81" s="79" t="s">
        <v>97</v>
      </c>
      <c r="F81" s="47"/>
      <c r="G81" s="77"/>
      <c r="H81" s="81"/>
      <c r="I81" s="10"/>
    </row>
    <row r="82" spans="1:9" ht="18" customHeight="1" x14ac:dyDescent="0.2">
      <c r="A82" s="9"/>
      <c r="B82" s="32"/>
      <c r="C82" s="33"/>
      <c r="D82" s="34"/>
      <c r="E82" s="82" t="s">
        <v>103</v>
      </c>
      <c r="F82" s="36">
        <v>5</v>
      </c>
      <c r="G82" s="164"/>
      <c r="H82" s="162"/>
      <c r="I82" s="10"/>
    </row>
    <row r="83" spans="1:9" ht="18" customHeight="1" x14ac:dyDescent="0.2">
      <c r="A83" s="9"/>
      <c r="B83" s="32"/>
      <c r="C83" s="33"/>
      <c r="D83" s="34"/>
      <c r="E83" s="82" t="s">
        <v>104</v>
      </c>
      <c r="F83" s="38">
        <v>3</v>
      </c>
      <c r="G83" s="161"/>
      <c r="H83" s="163"/>
      <c r="I83" s="10"/>
    </row>
    <row r="84" spans="1:9" ht="18" customHeight="1" x14ac:dyDescent="0.2">
      <c r="A84" s="9"/>
      <c r="B84" s="32"/>
      <c r="C84" s="33"/>
      <c r="D84" s="34"/>
      <c r="E84" s="82" t="s">
        <v>105</v>
      </c>
      <c r="F84" s="39">
        <v>1</v>
      </c>
      <c r="G84" s="161"/>
      <c r="H84" s="163"/>
      <c r="I84" s="10"/>
    </row>
    <row r="85" spans="1:9" ht="19" customHeight="1" x14ac:dyDescent="0.2">
      <c r="A85" s="9"/>
      <c r="B85" s="40"/>
      <c r="C85" s="41"/>
      <c r="D85" s="12"/>
      <c r="E85" s="74"/>
      <c r="F85" s="23"/>
      <c r="G85" s="43" t="s">
        <v>23</v>
      </c>
      <c r="H85" s="85">
        <f>SUM(H82)</f>
        <v>0</v>
      </c>
      <c r="I85" s="10"/>
    </row>
    <row r="86" spans="1:9" ht="20" customHeight="1" x14ac:dyDescent="0.2">
      <c r="A86" s="9"/>
      <c r="B86" s="22"/>
      <c r="C86" s="23"/>
      <c r="D86" s="23"/>
      <c r="E86" s="45"/>
      <c r="F86" s="23"/>
      <c r="G86" s="46" t="s">
        <v>106</v>
      </c>
      <c r="H86" s="44">
        <f>SUM(H85,H79,H72)</f>
        <v>0</v>
      </c>
      <c r="I86" s="10"/>
    </row>
    <row r="87" spans="1:9" ht="75" x14ac:dyDescent="0.2">
      <c r="A87" s="9"/>
      <c r="B87" s="26" t="s">
        <v>107</v>
      </c>
      <c r="C87" s="27" t="s">
        <v>9</v>
      </c>
      <c r="D87" s="28" t="s">
        <v>108</v>
      </c>
      <c r="E87" s="29" t="s">
        <v>109</v>
      </c>
      <c r="F87" s="30" t="s">
        <v>34</v>
      </c>
      <c r="G87" s="30" t="s">
        <v>110</v>
      </c>
      <c r="H87" s="31"/>
      <c r="I87" s="10"/>
    </row>
    <row r="88" spans="1:9" ht="18" x14ac:dyDescent="0.2">
      <c r="A88" s="9"/>
      <c r="B88" s="58"/>
      <c r="C88" s="59"/>
      <c r="D88" s="60"/>
      <c r="E88" s="86" t="s">
        <v>111</v>
      </c>
      <c r="F88" s="47">
        <v>1</v>
      </c>
      <c r="G88" s="164"/>
      <c r="H88" s="49"/>
      <c r="I88" s="10"/>
    </row>
    <row r="89" spans="1:9" ht="18" customHeight="1" x14ac:dyDescent="0.2">
      <c r="A89" s="9"/>
      <c r="B89" s="58"/>
      <c r="C89" s="33"/>
      <c r="D89" s="34"/>
      <c r="E89" s="86" t="s">
        <v>112</v>
      </c>
      <c r="F89" s="47">
        <v>1</v>
      </c>
      <c r="G89" s="161"/>
      <c r="H89" s="49"/>
      <c r="I89" s="10"/>
    </row>
    <row r="90" spans="1:9" ht="18" customHeight="1" x14ac:dyDescent="0.2">
      <c r="A90" s="9"/>
      <c r="B90" s="32"/>
      <c r="C90" s="33"/>
      <c r="D90" s="34"/>
      <c r="E90" s="87" t="s">
        <v>113</v>
      </c>
      <c r="F90" s="47">
        <v>1</v>
      </c>
      <c r="G90" s="161"/>
      <c r="H90" s="49"/>
      <c r="I90" s="10"/>
    </row>
    <row r="91" spans="1:9" ht="18" customHeight="1" x14ac:dyDescent="0.2">
      <c r="A91" s="9"/>
      <c r="B91" s="32"/>
      <c r="C91" s="33"/>
      <c r="D91" s="34"/>
      <c r="E91" s="87" t="s">
        <v>114</v>
      </c>
      <c r="F91" s="47">
        <v>1</v>
      </c>
      <c r="G91" s="161"/>
      <c r="H91" s="49"/>
      <c r="I91" s="10"/>
    </row>
    <row r="92" spans="1:9" ht="18" customHeight="1" x14ac:dyDescent="0.2">
      <c r="A92" s="9"/>
      <c r="B92" s="32"/>
      <c r="C92" s="33"/>
      <c r="D92" s="34"/>
      <c r="E92" s="87" t="s">
        <v>115</v>
      </c>
      <c r="F92" s="47">
        <v>1</v>
      </c>
      <c r="G92" s="161"/>
      <c r="H92" s="49"/>
      <c r="I92" s="10"/>
    </row>
    <row r="93" spans="1:9" ht="32" x14ac:dyDescent="0.2">
      <c r="A93" s="9"/>
      <c r="B93" s="58"/>
      <c r="C93" s="33"/>
      <c r="D93" s="34"/>
      <c r="E93" s="86" t="s">
        <v>116</v>
      </c>
      <c r="F93" s="47">
        <v>1</v>
      </c>
      <c r="G93" s="161"/>
      <c r="H93" s="49"/>
      <c r="I93" s="10"/>
    </row>
    <row r="94" spans="1:9" ht="18" customHeight="1" x14ac:dyDescent="0.2">
      <c r="A94" s="9"/>
      <c r="B94" s="58"/>
      <c r="C94" s="33"/>
      <c r="D94" s="34"/>
      <c r="E94" s="87" t="s">
        <v>117</v>
      </c>
      <c r="F94" s="47">
        <v>1</v>
      </c>
      <c r="G94" s="161"/>
      <c r="H94" s="49"/>
      <c r="I94" s="10"/>
    </row>
    <row r="95" spans="1:9" ht="19" customHeight="1" x14ac:dyDescent="0.2">
      <c r="A95" s="9"/>
      <c r="B95" s="76"/>
      <c r="C95" s="41"/>
      <c r="D95" s="12"/>
      <c r="E95" s="74"/>
      <c r="F95" s="23"/>
      <c r="G95" s="43" t="s">
        <v>23</v>
      </c>
      <c r="H95" s="44">
        <f>SUM(H88:H94)</f>
        <v>0</v>
      </c>
      <c r="I95" s="10"/>
    </row>
    <row r="96" spans="1:9" ht="20" customHeight="1" x14ac:dyDescent="0.2">
      <c r="A96" s="9"/>
      <c r="B96" s="22"/>
      <c r="C96" s="23"/>
      <c r="D96" s="23"/>
      <c r="E96" s="45"/>
      <c r="F96" s="23"/>
      <c r="G96" s="46" t="s">
        <v>118</v>
      </c>
      <c r="H96" s="44">
        <f>H95</f>
        <v>0</v>
      </c>
      <c r="I96" s="10"/>
    </row>
    <row r="97" spans="1:9" ht="75" x14ac:dyDescent="0.2">
      <c r="A97" s="9"/>
      <c r="B97" s="26" t="s">
        <v>119</v>
      </c>
      <c r="C97" s="27" t="s">
        <v>9</v>
      </c>
      <c r="D97" s="28" t="s">
        <v>120</v>
      </c>
      <c r="E97" s="29" t="s">
        <v>121</v>
      </c>
      <c r="F97" s="30" t="s">
        <v>44</v>
      </c>
      <c r="G97" s="30" t="s">
        <v>122</v>
      </c>
      <c r="H97" s="31"/>
      <c r="I97" s="10"/>
    </row>
    <row r="98" spans="1:9" ht="32" x14ac:dyDescent="0.2">
      <c r="A98" s="9"/>
      <c r="B98" s="58"/>
      <c r="C98" s="59"/>
      <c r="D98" s="60"/>
      <c r="E98" s="82" t="s">
        <v>123</v>
      </c>
      <c r="F98" s="47">
        <v>2</v>
      </c>
      <c r="G98" s="164"/>
      <c r="H98" s="21"/>
      <c r="I98" s="10"/>
    </row>
    <row r="99" spans="1:9" ht="18" customHeight="1" x14ac:dyDescent="0.2">
      <c r="A99" s="9"/>
      <c r="B99" s="58"/>
      <c r="C99" s="33"/>
      <c r="D99" s="34"/>
      <c r="E99" s="35" t="s">
        <v>124</v>
      </c>
      <c r="F99" s="47">
        <v>2</v>
      </c>
      <c r="G99" s="161"/>
      <c r="H99" s="88"/>
      <c r="I99" s="10"/>
    </row>
    <row r="100" spans="1:9" ht="18" customHeight="1" x14ac:dyDescent="0.2">
      <c r="A100" s="9"/>
      <c r="B100" s="58"/>
      <c r="C100" s="33"/>
      <c r="D100" s="34"/>
      <c r="E100" s="35" t="s">
        <v>125</v>
      </c>
      <c r="F100" s="47">
        <v>2</v>
      </c>
      <c r="G100" s="161"/>
      <c r="H100" s="88"/>
      <c r="I100" s="10"/>
    </row>
    <row r="101" spans="1:9" ht="18" customHeight="1" x14ac:dyDescent="0.2">
      <c r="A101" s="9"/>
      <c r="B101" s="58"/>
      <c r="C101" s="33"/>
      <c r="D101" s="50"/>
      <c r="E101" s="51"/>
      <c r="F101" s="23"/>
      <c r="G101" s="43" t="s">
        <v>23</v>
      </c>
      <c r="H101" s="44">
        <f>H98+H99+H100</f>
        <v>0</v>
      </c>
      <c r="I101" s="10"/>
    </row>
    <row r="102" spans="1:9" ht="30" customHeight="1" x14ac:dyDescent="0.2">
      <c r="A102" s="9"/>
      <c r="B102" s="58"/>
      <c r="C102" s="33"/>
      <c r="D102" s="52" t="s">
        <v>126</v>
      </c>
      <c r="E102" s="53" t="s">
        <v>127</v>
      </c>
      <c r="F102" s="30" t="s">
        <v>44</v>
      </c>
      <c r="G102" s="165" t="s">
        <v>128</v>
      </c>
      <c r="H102" s="166"/>
      <c r="I102" s="10"/>
    </row>
    <row r="103" spans="1:9" ht="18" customHeight="1" x14ac:dyDescent="0.2">
      <c r="A103" s="9"/>
      <c r="B103" s="58"/>
      <c r="C103" s="33"/>
      <c r="D103" s="60"/>
      <c r="E103" s="35" t="s">
        <v>129</v>
      </c>
      <c r="F103" s="47">
        <v>1</v>
      </c>
      <c r="G103" s="164"/>
      <c r="H103" s="49"/>
      <c r="I103" s="10"/>
    </row>
    <row r="104" spans="1:9" ht="18" customHeight="1" x14ac:dyDescent="0.2">
      <c r="A104" s="9"/>
      <c r="B104" s="32"/>
      <c r="C104" s="33"/>
      <c r="D104" s="34"/>
      <c r="E104" s="35" t="s">
        <v>130</v>
      </c>
      <c r="F104" s="47">
        <v>1</v>
      </c>
      <c r="G104" s="161"/>
      <c r="H104" s="49"/>
      <c r="I104" s="10"/>
    </row>
    <row r="105" spans="1:9" ht="18" customHeight="1" x14ac:dyDescent="0.2">
      <c r="A105" s="9"/>
      <c r="B105" s="32"/>
      <c r="C105" s="33"/>
      <c r="D105" s="50"/>
      <c r="E105" s="51"/>
      <c r="F105" s="23"/>
      <c r="G105" s="43" t="s">
        <v>23</v>
      </c>
      <c r="H105" s="44">
        <f>H104+H103</f>
        <v>0</v>
      </c>
      <c r="I105" s="10"/>
    </row>
    <row r="106" spans="1:9" ht="18" customHeight="1" x14ac:dyDescent="0.2">
      <c r="A106" s="9"/>
      <c r="B106" s="32"/>
      <c r="C106" s="33"/>
      <c r="D106" s="52" t="s">
        <v>131</v>
      </c>
      <c r="E106" s="53" t="s">
        <v>132</v>
      </c>
      <c r="F106" s="30" t="s">
        <v>44</v>
      </c>
      <c r="G106" s="165" t="s">
        <v>57</v>
      </c>
      <c r="H106" s="166"/>
      <c r="I106" s="10"/>
    </row>
    <row r="107" spans="1:9" ht="18" customHeight="1" x14ac:dyDescent="0.2">
      <c r="A107" s="9"/>
      <c r="B107" s="58"/>
      <c r="C107" s="59"/>
      <c r="D107" s="89"/>
      <c r="E107" s="35" t="s">
        <v>133</v>
      </c>
      <c r="F107" s="36">
        <v>2</v>
      </c>
      <c r="G107" s="172"/>
      <c r="H107" s="162"/>
      <c r="I107" s="10"/>
    </row>
    <row r="108" spans="1:9" ht="18" customHeight="1" x14ac:dyDescent="0.2">
      <c r="A108" s="9"/>
      <c r="B108" s="32"/>
      <c r="C108" s="33"/>
      <c r="D108" s="34"/>
      <c r="E108" s="35" t="s">
        <v>134</v>
      </c>
      <c r="F108" s="38">
        <v>1</v>
      </c>
      <c r="G108" s="161"/>
      <c r="H108" s="163"/>
      <c r="I108" s="10"/>
    </row>
    <row r="109" spans="1:9" ht="18" customHeight="1" x14ac:dyDescent="0.2">
      <c r="A109" s="9"/>
      <c r="B109" s="32"/>
      <c r="C109" s="33"/>
      <c r="D109" s="34"/>
      <c r="E109" s="35" t="s">
        <v>135</v>
      </c>
      <c r="F109" s="39">
        <v>0</v>
      </c>
      <c r="G109" s="161"/>
      <c r="H109" s="163"/>
      <c r="I109" s="10"/>
    </row>
    <row r="110" spans="1:9" ht="18" customHeight="1" x14ac:dyDescent="0.2">
      <c r="A110" s="9"/>
      <c r="B110" s="32"/>
      <c r="C110" s="33"/>
      <c r="D110" s="50"/>
      <c r="E110" s="51"/>
      <c r="F110" s="23"/>
      <c r="G110" s="43" t="s">
        <v>23</v>
      </c>
      <c r="H110" s="44">
        <f>H107</f>
        <v>0</v>
      </c>
      <c r="I110" s="10"/>
    </row>
    <row r="111" spans="1:9" ht="18" customHeight="1" x14ac:dyDescent="0.2">
      <c r="A111" s="9"/>
      <c r="B111" s="32"/>
      <c r="C111" s="33"/>
      <c r="D111" s="52" t="s">
        <v>136</v>
      </c>
      <c r="E111" s="53" t="s">
        <v>137</v>
      </c>
      <c r="F111" s="30" t="s">
        <v>67</v>
      </c>
      <c r="G111" s="165" t="s">
        <v>138</v>
      </c>
      <c r="H111" s="166"/>
      <c r="I111" s="10"/>
    </row>
    <row r="112" spans="1:9" ht="18" customHeight="1" x14ac:dyDescent="0.2">
      <c r="A112" s="9"/>
      <c r="B112" s="32"/>
      <c r="C112" s="33"/>
      <c r="D112" s="60"/>
      <c r="E112" s="35" t="s">
        <v>139</v>
      </c>
      <c r="F112" s="47">
        <v>5</v>
      </c>
      <c r="G112" s="170"/>
      <c r="H112" s="49"/>
      <c r="I112" s="10"/>
    </row>
    <row r="113" spans="1:9" ht="29" customHeight="1" x14ac:dyDescent="0.2">
      <c r="A113" s="9"/>
      <c r="B113" s="32"/>
      <c r="C113" s="33"/>
      <c r="D113" s="34"/>
      <c r="E113" s="35" t="s">
        <v>140</v>
      </c>
      <c r="F113" s="47">
        <v>2</v>
      </c>
      <c r="G113" s="161"/>
      <c r="H113" s="21"/>
      <c r="I113" s="10"/>
    </row>
    <row r="114" spans="1:9" ht="20" customHeight="1" x14ac:dyDescent="0.2">
      <c r="A114" s="9"/>
      <c r="B114" s="32"/>
      <c r="C114" s="33"/>
      <c r="D114" s="34"/>
      <c r="E114" s="35" t="s">
        <v>141</v>
      </c>
      <c r="F114" s="47">
        <v>0</v>
      </c>
      <c r="G114" s="161"/>
      <c r="H114" s="90"/>
      <c r="I114" s="10"/>
    </row>
    <row r="115" spans="1:9" ht="19" customHeight="1" x14ac:dyDescent="0.2">
      <c r="A115" s="9"/>
      <c r="B115" s="40"/>
      <c r="C115" s="41"/>
      <c r="D115" s="12"/>
      <c r="E115" s="13"/>
      <c r="F115" s="23"/>
      <c r="G115" s="43" t="s">
        <v>23</v>
      </c>
      <c r="H115" s="44">
        <f>SUM(H112:H114)</f>
        <v>0</v>
      </c>
      <c r="I115" s="10"/>
    </row>
    <row r="116" spans="1:9" ht="19" customHeight="1" x14ac:dyDescent="0.2">
      <c r="A116" s="9"/>
      <c r="B116" s="22"/>
      <c r="C116" s="23"/>
      <c r="D116" s="23"/>
      <c r="E116" s="45"/>
      <c r="F116" s="23"/>
      <c r="G116" s="46" t="s">
        <v>142</v>
      </c>
      <c r="H116" s="44">
        <f>SUM(H115,H110,H105,H101)</f>
        <v>0</v>
      </c>
      <c r="I116" s="10"/>
    </row>
    <row r="117" spans="1:9" ht="31" customHeight="1" x14ac:dyDescent="0.2">
      <c r="A117" s="9"/>
      <c r="B117" s="15" t="s">
        <v>143</v>
      </c>
      <c r="C117" s="16" t="s">
        <v>9</v>
      </c>
      <c r="D117" s="17" t="s">
        <v>144</v>
      </c>
      <c r="E117" s="18" t="s">
        <v>145</v>
      </c>
      <c r="F117" s="19" t="s">
        <v>146</v>
      </c>
      <c r="G117" s="91" t="s">
        <v>13</v>
      </c>
      <c r="H117" s="21"/>
      <c r="I117" s="10"/>
    </row>
    <row r="118" spans="1:9" ht="19" customHeight="1" x14ac:dyDescent="0.2">
      <c r="A118" s="9"/>
      <c r="B118" s="92"/>
      <c r="C118" s="93"/>
      <c r="D118" s="93"/>
      <c r="E118" s="94"/>
      <c r="F118" s="95"/>
      <c r="G118" s="96"/>
      <c r="H118" s="97"/>
      <c r="I118" s="10"/>
    </row>
    <row r="119" spans="1:9" ht="19" customHeight="1" x14ac:dyDescent="0.2">
      <c r="A119" s="1"/>
      <c r="B119" s="98" t="s">
        <v>147</v>
      </c>
      <c r="C119" s="99"/>
      <c r="D119" s="99"/>
      <c r="E119" s="99"/>
      <c r="F119" s="100" t="s">
        <v>148</v>
      </c>
      <c r="G119" s="101" t="s">
        <v>149</v>
      </c>
      <c r="H119" s="102">
        <f>SUM(H116,H96,H86,H64,H57,H47,H15)</f>
        <v>0</v>
      </c>
      <c r="I119" s="2"/>
    </row>
    <row r="120" spans="1:9" ht="19" customHeight="1" x14ac:dyDescent="0.2">
      <c r="A120" s="1"/>
      <c r="B120" s="7"/>
      <c r="C120" s="8"/>
      <c r="D120" s="8"/>
      <c r="E120" s="103"/>
      <c r="F120" s="104"/>
      <c r="G120" s="105"/>
      <c r="H120" s="105"/>
      <c r="I120" s="2"/>
    </row>
    <row r="121" spans="1:9" ht="19" customHeight="1" x14ac:dyDescent="0.2">
      <c r="A121" s="9"/>
      <c r="B121" s="173" t="s">
        <v>150</v>
      </c>
      <c r="C121" s="174"/>
      <c r="D121" s="174"/>
      <c r="E121" s="174"/>
      <c r="F121" s="174"/>
      <c r="G121" s="174"/>
      <c r="H121" s="175"/>
      <c r="I121" s="10"/>
    </row>
    <row r="122" spans="1:9" ht="19" customHeight="1" x14ac:dyDescent="0.2">
      <c r="A122" s="9"/>
      <c r="B122" s="11"/>
      <c r="C122" s="12"/>
      <c r="D122" s="12"/>
      <c r="E122" s="13"/>
      <c r="F122" s="106"/>
      <c r="G122" s="106"/>
      <c r="H122" s="107"/>
      <c r="I122" s="10"/>
    </row>
    <row r="123" spans="1:9" ht="30" x14ac:dyDescent="0.2">
      <c r="A123" s="9"/>
      <c r="B123" s="26" t="s">
        <v>151</v>
      </c>
      <c r="C123" s="27" t="s">
        <v>152</v>
      </c>
      <c r="D123" s="28" t="s">
        <v>153</v>
      </c>
      <c r="E123" s="29" t="s">
        <v>154</v>
      </c>
      <c r="F123" s="30" t="s">
        <v>67</v>
      </c>
      <c r="G123" s="167"/>
      <c r="H123" s="166"/>
      <c r="I123" s="10"/>
    </row>
    <row r="124" spans="1:9" ht="18" customHeight="1" x14ac:dyDescent="0.2">
      <c r="A124" s="9"/>
      <c r="B124" s="32"/>
      <c r="C124" s="33"/>
      <c r="D124" s="78"/>
      <c r="E124" s="108" t="s">
        <v>155</v>
      </c>
      <c r="F124" s="19" t="s">
        <v>92</v>
      </c>
      <c r="G124" s="164"/>
      <c r="H124" s="81"/>
      <c r="I124" s="10"/>
    </row>
    <row r="125" spans="1:9" ht="18" customHeight="1" x14ac:dyDescent="0.2">
      <c r="A125" s="9"/>
      <c r="B125" s="32"/>
      <c r="C125" s="33"/>
      <c r="D125" s="34"/>
      <c r="E125" s="108" t="s">
        <v>156</v>
      </c>
      <c r="F125" s="47">
        <v>2</v>
      </c>
      <c r="G125" s="161"/>
      <c r="H125" s="49"/>
      <c r="I125" s="10"/>
    </row>
    <row r="126" spans="1:9" ht="18" x14ac:dyDescent="0.2">
      <c r="A126" s="9"/>
      <c r="B126" s="32"/>
      <c r="C126" s="33"/>
      <c r="D126" s="34"/>
      <c r="E126" s="108" t="s">
        <v>157</v>
      </c>
      <c r="F126" s="47">
        <v>2</v>
      </c>
      <c r="G126" s="161"/>
      <c r="H126" s="49"/>
      <c r="I126" s="10"/>
    </row>
    <row r="127" spans="1:9" ht="29" x14ac:dyDescent="0.2">
      <c r="A127" s="9"/>
      <c r="B127" s="32"/>
      <c r="C127" s="33"/>
      <c r="D127" s="34"/>
      <c r="E127" s="109" t="s">
        <v>158</v>
      </c>
      <c r="F127" s="57">
        <v>2</v>
      </c>
      <c r="G127" s="161"/>
      <c r="H127" s="49"/>
      <c r="I127" s="10"/>
    </row>
    <row r="128" spans="1:9" ht="19" customHeight="1" x14ac:dyDescent="0.2">
      <c r="A128" s="9"/>
      <c r="B128" s="32"/>
      <c r="C128" s="33"/>
      <c r="D128" s="34"/>
      <c r="E128" s="109" t="s">
        <v>159</v>
      </c>
      <c r="F128" s="110">
        <v>2</v>
      </c>
      <c r="G128" s="161"/>
      <c r="H128" s="49"/>
      <c r="I128" s="10"/>
    </row>
    <row r="129" spans="1:9" ht="19" customHeight="1" x14ac:dyDescent="0.2">
      <c r="A129" s="9"/>
      <c r="B129" s="40"/>
      <c r="C129" s="41"/>
      <c r="D129" s="12"/>
      <c r="E129" s="111"/>
      <c r="F129" s="23"/>
      <c r="G129" s="43" t="s">
        <v>23</v>
      </c>
      <c r="H129" s="44">
        <f>SUM(H125:H128)</f>
        <v>0</v>
      </c>
      <c r="I129" s="10"/>
    </row>
    <row r="130" spans="1:9" ht="20" customHeight="1" x14ac:dyDescent="0.2">
      <c r="A130" s="9"/>
      <c r="B130" s="22"/>
      <c r="C130" s="23"/>
      <c r="D130" s="23"/>
      <c r="E130" s="45"/>
      <c r="F130" s="23"/>
      <c r="G130" s="46" t="s">
        <v>160</v>
      </c>
      <c r="H130" s="44">
        <f>SUM(H129)</f>
        <v>0</v>
      </c>
      <c r="I130" s="10"/>
    </row>
    <row r="131" spans="1:9" ht="30" x14ac:dyDescent="0.2">
      <c r="A131" s="9"/>
      <c r="B131" s="26" t="s">
        <v>161</v>
      </c>
      <c r="C131" s="27" t="s">
        <v>152</v>
      </c>
      <c r="D131" s="28" t="s">
        <v>162</v>
      </c>
      <c r="E131" s="29" t="s">
        <v>163</v>
      </c>
      <c r="F131" s="30" t="s">
        <v>17</v>
      </c>
      <c r="G131" s="54"/>
      <c r="H131" s="31"/>
      <c r="I131" s="10"/>
    </row>
    <row r="132" spans="1:9" ht="18" customHeight="1" x14ac:dyDescent="0.2">
      <c r="A132" s="9"/>
      <c r="B132" s="32"/>
      <c r="C132" s="33"/>
      <c r="D132" s="34"/>
      <c r="E132" s="35" t="s">
        <v>164</v>
      </c>
      <c r="F132" s="47">
        <v>1</v>
      </c>
      <c r="G132" s="164"/>
      <c r="H132" s="49"/>
      <c r="I132" s="10"/>
    </row>
    <row r="133" spans="1:9" ht="18" customHeight="1" x14ac:dyDescent="0.2">
      <c r="A133" s="9"/>
      <c r="B133" s="32"/>
      <c r="C133" s="33"/>
      <c r="D133" s="34"/>
      <c r="E133" s="35" t="s">
        <v>165</v>
      </c>
      <c r="F133" s="47">
        <v>1</v>
      </c>
      <c r="G133" s="161"/>
      <c r="H133" s="49"/>
      <c r="I133" s="10"/>
    </row>
    <row r="134" spans="1:9" ht="18" customHeight="1" x14ac:dyDescent="0.2">
      <c r="A134" s="9"/>
      <c r="B134" s="32"/>
      <c r="C134" s="33"/>
      <c r="D134" s="34"/>
      <c r="E134" s="35" t="s">
        <v>166</v>
      </c>
      <c r="F134" s="47">
        <v>1</v>
      </c>
      <c r="G134" s="161"/>
      <c r="H134" s="49"/>
      <c r="I134" s="10"/>
    </row>
    <row r="135" spans="1:9" ht="18" customHeight="1" x14ac:dyDescent="0.2">
      <c r="A135" s="9"/>
      <c r="B135" s="32"/>
      <c r="C135" s="33"/>
      <c r="D135" s="78"/>
      <c r="E135" s="35" t="s">
        <v>167</v>
      </c>
      <c r="F135" s="47">
        <v>1</v>
      </c>
      <c r="G135" s="161"/>
      <c r="H135" s="49"/>
      <c r="I135" s="10"/>
    </row>
    <row r="136" spans="1:9" ht="18" customHeight="1" x14ac:dyDescent="0.2">
      <c r="A136" s="9"/>
      <c r="B136" s="32"/>
      <c r="C136" s="33"/>
      <c r="D136" s="34"/>
      <c r="E136" s="35" t="s">
        <v>168</v>
      </c>
      <c r="F136" s="47">
        <v>1</v>
      </c>
      <c r="G136" s="161"/>
      <c r="H136" s="49"/>
      <c r="I136" s="10"/>
    </row>
    <row r="137" spans="1:9" ht="32" x14ac:dyDescent="0.2">
      <c r="A137" s="9"/>
      <c r="B137" s="32"/>
      <c r="C137" s="33"/>
      <c r="D137" s="34"/>
      <c r="E137" s="35" t="s">
        <v>169</v>
      </c>
      <c r="F137" s="47">
        <v>1</v>
      </c>
      <c r="G137" s="161"/>
      <c r="H137" s="49"/>
      <c r="I137" s="10"/>
    </row>
    <row r="138" spans="1:9" ht="18" customHeight="1" x14ac:dyDescent="0.2">
      <c r="A138" s="9"/>
      <c r="B138" s="32"/>
      <c r="C138" s="33"/>
      <c r="D138" s="50"/>
      <c r="E138" s="51"/>
      <c r="F138" s="23"/>
      <c r="G138" s="43" t="s">
        <v>23</v>
      </c>
      <c r="H138" s="44">
        <f>SUM(H132:H137)</f>
        <v>0</v>
      </c>
      <c r="I138" s="10"/>
    </row>
    <row r="139" spans="1:9" ht="30" x14ac:dyDescent="0.2">
      <c r="A139" s="9"/>
      <c r="B139" s="32"/>
      <c r="C139" s="33"/>
      <c r="D139" s="52" t="s">
        <v>170</v>
      </c>
      <c r="E139" s="53" t="s">
        <v>171</v>
      </c>
      <c r="F139" s="30" t="s">
        <v>34</v>
      </c>
      <c r="G139" s="167"/>
      <c r="H139" s="166"/>
      <c r="I139" s="10"/>
    </row>
    <row r="140" spans="1:9" ht="31" customHeight="1" x14ac:dyDescent="0.2">
      <c r="A140" s="9"/>
      <c r="B140" s="32"/>
      <c r="C140" s="33"/>
      <c r="D140" s="34"/>
      <c r="E140" s="35" t="s">
        <v>177</v>
      </c>
      <c r="F140" s="19" t="s">
        <v>178</v>
      </c>
      <c r="G140" s="91" t="s">
        <v>13</v>
      </c>
      <c r="H140" s="21"/>
      <c r="I140" s="10"/>
    </row>
    <row r="141" spans="1:9" ht="18" customHeight="1" x14ac:dyDescent="0.2">
      <c r="A141" s="9"/>
      <c r="B141" s="32"/>
      <c r="C141" s="33"/>
      <c r="D141" s="34"/>
      <c r="E141" s="35" t="s">
        <v>164</v>
      </c>
      <c r="F141" s="47">
        <v>1</v>
      </c>
      <c r="G141" s="164"/>
      <c r="H141" s="49"/>
      <c r="I141" s="10"/>
    </row>
    <row r="142" spans="1:9" ht="18" customHeight="1" x14ac:dyDescent="0.2">
      <c r="A142" s="9"/>
      <c r="B142" s="32"/>
      <c r="C142" s="33"/>
      <c r="D142" s="34"/>
      <c r="E142" s="35" t="s">
        <v>172</v>
      </c>
      <c r="F142" s="47">
        <v>1</v>
      </c>
      <c r="G142" s="161"/>
      <c r="H142" s="49"/>
      <c r="I142" s="10"/>
    </row>
    <row r="143" spans="1:9" ht="18" customHeight="1" x14ac:dyDescent="0.2">
      <c r="A143" s="9"/>
      <c r="B143" s="32"/>
      <c r="C143" s="33"/>
      <c r="D143" s="34"/>
      <c r="E143" s="35" t="s">
        <v>173</v>
      </c>
      <c r="F143" s="47">
        <v>1</v>
      </c>
      <c r="G143" s="161"/>
      <c r="H143" s="49"/>
      <c r="I143" s="10"/>
    </row>
    <row r="144" spans="1:9" ht="18" customHeight="1" x14ac:dyDescent="0.2">
      <c r="A144" s="9"/>
      <c r="B144" s="32"/>
      <c r="C144" s="33"/>
      <c r="D144" s="34"/>
      <c r="E144" s="35" t="s">
        <v>174</v>
      </c>
      <c r="F144" s="47">
        <v>1</v>
      </c>
      <c r="G144" s="161"/>
      <c r="H144" s="49"/>
      <c r="I144" s="10"/>
    </row>
    <row r="145" spans="1:9" ht="18" customHeight="1" x14ac:dyDescent="0.2">
      <c r="A145" s="9"/>
      <c r="B145" s="32"/>
      <c r="C145" s="33"/>
      <c r="D145" s="34"/>
      <c r="E145" s="35" t="s">
        <v>175</v>
      </c>
      <c r="F145" s="47">
        <v>1</v>
      </c>
      <c r="G145" s="161"/>
      <c r="H145" s="49"/>
      <c r="I145" s="10"/>
    </row>
    <row r="146" spans="1:9" ht="18" customHeight="1" x14ac:dyDescent="0.2">
      <c r="A146" s="9"/>
      <c r="B146" s="32"/>
      <c r="C146" s="33"/>
      <c r="D146" s="34"/>
      <c r="E146" s="35" t="s">
        <v>168</v>
      </c>
      <c r="F146" s="47">
        <v>1</v>
      </c>
      <c r="G146" s="161"/>
      <c r="H146" s="49"/>
      <c r="I146" s="10"/>
    </row>
    <row r="147" spans="1:9" ht="19" customHeight="1" x14ac:dyDescent="0.2">
      <c r="A147" s="9"/>
      <c r="B147" s="32"/>
      <c r="C147" s="33"/>
      <c r="D147" s="34"/>
      <c r="E147" s="35" t="s">
        <v>176</v>
      </c>
      <c r="F147" s="47">
        <v>1</v>
      </c>
      <c r="G147" s="161"/>
      <c r="H147" s="49"/>
      <c r="I147" s="10"/>
    </row>
    <row r="148" spans="1:9" ht="18" customHeight="1" x14ac:dyDescent="0.2">
      <c r="A148" s="9"/>
      <c r="B148" s="32"/>
      <c r="C148" s="33"/>
      <c r="D148" s="50"/>
      <c r="E148" s="51"/>
      <c r="F148" s="23"/>
      <c r="G148" s="43" t="s">
        <v>23</v>
      </c>
      <c r="H148" s="44">
        <f>SUM(G141:H147)</f>
        <v>0</v>
      </c>
      <c r="I148" s="10"/>
    </row>
    <row r="149" spans="1:9" ht="18" customHeight="1" x14ac:dyDescent="0.2">
      <c r="A149" s="9"/>
      <c r="B149" s="58"/>
      <c r="C149" s="59"/>
      <c r="D149" s="52" t="s">
        <v>179</v>
      </c>
      <c r="E149" s="53" t="s">
        <v>180</v>
      </c>
      <c r="F149" s="30" t="s">
        <v>181</v>
      </c>
      <c r="G149" s="167"/>
      <c r="H149" s="166"/>
      <c r="I149" s="10"/>
    </row>
    <row r="150" spans="1:9" ht="18" customHeight="1" x14ac:dyDescent="0.2">
      <c r="A150" s="9"/>
      <c r="B150" s="32"/>
      <c r="C150" s="33"/>
      <c r="D150" s="34"/>
      <c r="E150" s="35" t="s">
        <v>182</v>
      </c>
      <c r="F150" s="47">
        <v>1</v>
      </c>
      <c r="G150" s="164"/>
      <c r="H150" s="49"/>
      <c r="I150" s="10"/>
    </row>
    <row r="151" spans="1:9" ht="18" customHeight="1" x14ac:dyDescent="0.2">
      <c r="A151" s="9"/>
      <c r="B151" s="32"/>
      <c r="C151" s="33"/>
      <c r="D151" s="34"/>
      <c r="E151" s="35" t="s">
        <v>183</v>
      </c>
      <c r="F151" s="47">
        <v>1</v>
      </c>
      <c r="G151" s="161"/>
      <c r="H151" s="49"/>
      <c r="I151" s="10"/>
    </row>
    <row r="152" spans="1:9" ht="18" customHeight="1" x14ac:dyDescent="0.2">
      <c r="A152" s="9"/>
      <c r="B152" s="32"/>
      <c r="C152" s="33"/>
      <c r="D152" s="34"/>
      <c r="E152" s="35" t="s">
        <v>184</v>
      </c>
      <c r="F152" s="47">
        <v>1</v>
      </c>
      <c r="G152" s="161"/>
      <c r="H152" s="49"/>
      <c r="I152" s="10"/>
    </row>
    <row r="153" spans="1:9" ht="19" customHeight="1" x14ac:dyDescent="0.2">
      <c r="A153" s="9"/>
      <c r="B153" s="32"/>
      <c r="C153" s="33"/>
      <c r="D153" s="34"/>
      <c r="E153" s="35" t="s">
        <v>185</v>
      </c>
      <c r="F153" s="47">
        <v>1</v>
      </c>
      <c r="G153" s="161"/>
      <c r="H153" s="49"/>
      <c r="I153" s="10"/>
    </row>
    <row r="154" spans="1:9" ht="19" customHeight="1" x14ac:dyDescent="0.2">
      <c r="A154" s="9"/>
      <c r="B154" s="40"/>
      <c r="C154" s="41"/>
      <c r="D154" s="12"/>
      <c r="E154" s="13"/>
      <c r="F154" s="23"/>
      <c r="G154" s="43" t="s">
        <v>23</v>
      </c>
      <c r="H154" s="44">
        <f>H150+H151+H152+H153</f>
        <v>0</v>
      </c>
      <c r="I154" s="10"/>
    </row>
    <row r="155" spans="1:9" ht="20" customHeight="1" x14ac:dyDescent="0.2">
      <c r="A155" s="9"/>
      <c r="B155" s="22"/>
      <c r="C155" s="23"/>
      <c r="D155" s="23"/>
      <c r="E155" s="45"/>
      <c r="F155" s="23"/>
      <c r="G155" s="46" t="s">
        <v>186</v>
      </c>
      <c r="H155" s="44">
        <f>SUM(H154,H148,H138)</f>
        <v>0</v>
      </c>
      <c r="I155" s="10"/>
    </row>
    <row r="156" spans="1:9" ht="30" customHeight="1" x14ac:dyDescent="0.2">
      <c r="A156" s="9"/>
      <c r="B156" s="26" t="s">
        <v>187</v>
      </c>
      <c r="C156" s="27" t="s">
        <v>152</v>
      </c>
      <c r="D156" s="28" t="s">
        <v>188</v>
      </c>
      <c r="E156" s="29" t="s">
        <v>189</v>
      </c>
      <c r="F156" s="30" t="s">
        <v>89</v>
      </c>
      <c r="G156" s="167"/>
      <c r="H156" s="166"/>
      <c r="I156" s="10"/>
    </row>
    <row r="157" spans="1:9" ht="29" customHeight="1" x14ac:dyDescent="0.2">
      <c r="A157" s="9"/>
      <c r="B157" s="32"/>
      <c r="C157" s="33"/>
      <c r="D157" s="112" t="s">
        <v>190</v>
      </c>
      <c r="E157" s="35" t="s">
        <v>191</v>
      </c>
      <c r="F157" s="47">
        <v>3</v>
      </c>
      <c r="G157" s="164"/>
      <c r="H157" s="49"/>
      <c r="I157" s="10"/>
    </row>
    <row r="158" spans="1:9" ht="19" customHeight="1" x14ac:dyDescent="0.2">
      <c r="A158" s="9"/>
      <c r="B158" s="58"/>
      <c r="C158" s="33"/>
      <c r="D158" s="112" t="s">
        <v>192</v>
      </c>
      <c r="E158" s="35" t="s">
        <v>193</v>
      </c>
      <c r="F158" s="47">
        <v>2</v>
      </c>
      <c r="G158" s="161"/>
      <c r="H158" s="49"/>
      <c r="I158" s="10"/>
    </row>
    <row r="159" spans="1:9" ht="19" customHeight="1" x14ac:dyDescent="0.2">
      <c r="A159" s="9"/>
      <c r="B159" s="76"/>
      <c r="C159" s="41"/>
      <c r="D159" s="12"/>
      <c r="E159" s="13"/>
      <c r="F159" s="23"/>
      <c r="G159" s="43" t="s">
        <v>23</v>
      </c>
      <c r="H159" s="44">
        <f>H157+H158</f>
        <v>0</v>
      </c>
      <c r="I159" s="10"/>
    </row>
    <row r="160" spans="1:9" ht="20.5" customHeight="1" x14ac:dyDescent="0.2">
      <c r="A160" s="9"/>
      <c r="B160" s="113"/>
      <c r="C160" s="114"/>
      <c r="D160" s="114"/>
      <c r="E160" s="115"/>
      <c r="F160" s="114"/>
      <c r="G160" s="116" t="s">
        <v>194</v>
      </c>
      <c r="H160" s="117">
        <f>SUM(H159)</f>
        <v>0</v>
      </c>
      <c r="I160" s="10"/>
    </row>
    <row r="161" spans="1:9" ht="19" customHeight="1" x14ac:dyDescent="0.2">
      <c r="A161" s="1"/>
      <c r="B161" s="98" t="s">
        <v>195</v>
      </c>
      <c r="C161" s="118"/>
      <c r="D161" s="118"/>
      <c r="E161" s="119"/>
      <c r="F161" s="100" t="s">
        <v>196</v>
      </c>
      <c r="G161" s="101" t="s">
        <v>149</v>
      </c>
      <c r="H161" s="102">
        <f>SUM(H160,H155,H130)</f>
        <v>0</v>
      </c>
      <c r="I161" s="2"/>
    </row>
    <row r="162" spans="1:9" ht="19" customHeight="1" x14ac:dyDescent="0.2">
      <c r="A162" s="1"/>
      <c r="B162" s="7"/>
      <c r="C162" s="8"/>
      <c r="D162" s="8"/>
      <c r="E162" s="120"/>
      <c r="F162" s="8"/>
      <c r="G162" s="8"/>
      <c r="H162" s="8"/>
      <c r="I162" s="2"/>
    </row>
    <row r="163" spans="1:9" ht="19" customHeight="1" x14ac:dyDescent="0.2">
      <c r="A163" s="9"/>
      <c r="B163" s="173" t="s">
        <v>197</v>
      </c>
      <c r="C163" s="174"/>
      <c r="D163" s="174"/>
      <c r="E163" s="174"/>
      <c r="F163" s="174"/>
      <c r="G163" s="174"/>
      <c r="H163" s="175"/>
      <c r="I163" s="10"/>
    </row>
    <row r="164" spans="1:9" ht="19" customHeight="1" x14ac:dyDescent="0.2">
      <c r="A164" s="9"/>
      <c r="B164" s="11"/>
      <c r="C164" s="12"/>
      <c r="D164" s="12"/>
      <c r="E164" s="13"/>
      <c r="F164" s="12"/>
      <c r="G164" s="12"/>
      <c r="H164" s="14"/>
      <c r="I164" s="10"/>
    </row>
    <row r="165" spans="1:9" ht="26.5" customHeight="1" x14ac:dyDescent="0.2">
      <c r="A165" s="9"/>
      <c r="B165" s="26" t="s">
        <v>198</v>
      </c>
      <c r="C165" s="27" t="s">
        <v>199</v>
      </c>
      <c r="D165" s="28" t="s">
        <v>200</v>
      </c>
      <c r="E165" s="29" t="s">
        <v>201</v>
      </c>
      <c r="F165" s="30" t="s">
        <v>89</v>
      </c>
      <c r="G165" s="167"/>
      <c r="H165" s="166"/>
      <c r="I165" s="10"/>
    </row>
    <row r="166" spans="1:9" ht="32" x14ac:dyDescent="0.2">
      <c r="A166" s="9"/>
      <c r="B166" s="32"/>
      <c r="C166" s="33"/>
      <c r="D166" s="148" t="s">
        <v>354</v>
      </c>
      <c r="E166" s="35" t="s">
        <v>202</v>
      </c>
      <c r="F166" s="47">
        <v>5</v>
      </c>
      <c r="G166" s="48"/>
      <c r="H166" s="49"/>
      <c r="I166" s="10"/>
    </row>
    <row r="167" spans="1:9" ht="18" customHeight="1" x14ac:dyDescent="0.2">
      <c r="A167" s="9"/>
      <c r="B167" s="32"/>
      <c r="C167" s="33"/>
      <c r="D167" s="50"/>
      <c r="E167" s="51"/>
      <c r="F167" s="23"/>
      <c r="G167" s="43" t="s">
        <v>23</v>
      </c>
      <c r="H167" s="44">
        <f>H166</f>
        <v>0</v>
      </c>
      <c r="I167" s="10"/>
    </row>
    <row r="168" spans="1:9" ht="24.75" customHeight="1" x14ac:dyDescent="0.2">
      <c r="A168" s="9"/>
      <c r="B168" s="32"/>
      <c r="C168" s="33"/>
      <c r="D168" s="52" t="s">
        <v>203</v>
      </c>
      <c r="E168" s="53" t="s">
        <v>204</v>
      </c>
      <c r="F168" s="30" t="s">
        <v>67</v>
      </c>
      <c r="G168" s="167"/>
      <c r="H168" s="166"/>
      <c r="I168" s="10"/>
    </row>
    <row r="169" spans="1:9" ht="23.25" customHeight="1" x14ac:dyDescent="0.2">
      <c r="A169" s="9"/>
      <c r="B169" s="32"/>
      <c r="C169" s="33"/>
      <c r="D169" s="112" t="s">
        <v>205</v>
      </c>
      <c r="E169" s="35" t="s">
        <v>206</v>
      </c>
      <c r="F169" s="47">
        <v>3</v>
      </c>
      <c r="G169" s="164"/>
      <c r="H169" s="49"/>
      <c r="I169" s="10"/>
    </row>
    <row r="170" spans="1:9" ht="22.5" customHeight="1" x14ac:dyDescent="0.2">
      <c r="A170" s="9"/>
      <c r="B170" s="32"/>
      <c r="C170" s="33"/>
      <c r="D170" s="112" t="s">
        <v>207</v>
      </c>
      <c r="E170" s="35" t="s">
        <v>208</v>
      </c>
      <c r="F170" s="47">
        <v>3</v>
      </c>
      <c r="G170" s="161"/>
      <c r="H170" s="49"/>
      <c r="I170" s="10"/>
    </row>
    <row r="171" spans="1:9" ht="18" x14ac:dyDescent="0.2">
      <c r="A171" s="9"/>
      <c r="B171" s="32"/>
      <c r="C171" s="33"/>
      <c r="D171" s="112" t="s">
        <v>209</v>
      </c>
      <c r="E171" s="35" t="s">
        <v>210</v>
      </c>
      <c r="F171" s="47">
        <v>2</v>
      </c>
      <c r="G171" s="161"/>
      <c r="H171" s="49"/>
      <c r="I171" s="10"/>
    </row>
    <row r="172" spans="1:9" ht="18" customHeight="1" x14ac:dyDescent="0.2">
      <c r="A172" s="9"/>
      <c r="B172" s="32"/>
      <c r="C172" s="33"/>
      <c r="D172" s="50"/>
      <c r="E172" s="51"/>
      <c r="F172" s="23"/>
      <c r="G172" s="43" t="s">
        <v>23</v>
      </c>
      <c r="H172" s="44">
        <f>SUM(H169:H171)</f>
        <v>0</v>
      </c>
      <c r="I172" s="10"/>
    </row>
    <row r="173" spans="1:9" ht="18" customHeight="1" x14ac:dyDescent="0.2">
      <c r="A173" s="9"/>
      <c r="B173" s="32"/>
      <c r="C173" s="33"/>
      <c r="D173" s="52" t="s">
        <v>211</v>
      </c>
      <c r="E173" s="53" t="s">
        <v>212</v>
      </c>
      <c r="F173" s="30" t="s">
        <v>213</v>
      </c>
      <c r="G173" s="167"/>
      <c r="H173" s="166"/>
      <c r="I173" s="10"/>
    </row>
    <row r="174" spans="1:9" ht="18" customHeight="1" x14ac:dyDescent="0.2">
      <c r="A174" s="9"/>
      <c r="B174" s="32"/>
      <c r="C174" s="33"/>
      <c r="D174" s="112" t="s">
        <v>214</v>
      </c>
      <c r="E174" s="35" t="s">
        <v>215</v>
      </c>
      <c r="F174" s="47">
        <v>3</v>
      </c>
      <c r="G174" s="164"/>
      <c r="H174" s="49"/>
      <c r="I174" s="10"/>
    </row>
    <row r="175" spans="1:9" ht="18" customHeight="1" x14ac:dyDescent="0.2">
      <c r="A175" s="9"/>
      <c r="B175" s="32"/>
      <c r="C175" s="33"/>
      <c r="D175" s="112" t="s">
        <v>216</v>
      </c>
      <c r="E175" s="35" t="s">
        <v>217</v>
      </c>
      <c r="F175" s="47">
        <v>3</v>
      </c>
      <c r="G175" s="161"/>
      <c r="H175" s="49"/>
      <c r="I175" s="10"/>
    </row>
    <row r="176" spans="1:9" ht="30" customHeight="1" x14ac:dyDescent="0.2">
      <c r="A176" s="9"/>
      <c r="B176" s="32"/>
      <c r="C176" s="33"/>
      <c r="D176" s="112" t="s">
        <v>218</v>
      </c>
      <c r="E176" s="35" t="s">
        <v>219</v>
      </c>
      <c r="F176" s="47">
        <v>2</v>
      </c>
      <c r="G176" s="161"/>
      <c r="H176" s="37"/>
      <c r="I176" s="10"/>
    </row>
    <row r="177" spans="1:9" ht="18" customHeight="1" x14ac:dyDescent="0.2">
      <c r="A177" s="9"/>
      <c r="B177" s="32"/>
      <c r="C177" s="33"/>
      <c r="D177" s="112" t="s">
        <v>220</v>
      </c>
      <c r="E177" s="35" t="s">
        <v>221</v>
      </c>
      <c r="F177" s="47">
        <v>2</v>
      </c>
      <c r="G177" s="161"/>
      <c r="H177" s="49"/>
      <c r="I177" s="10"/>
    </row>
    <row r="178" spans="1:9" ht="19" customHeight="1" x14ac:dyDescent="0.2">
      <c r="A178" s="9"/>
      <c r="B178" s="40"/>
      <c r="C178" s="41"/>
      <c r="D178" s="12"/>
      <c r="E178" s="13"/>
      <c r="F178" s="23"/>
      <c r="G178" s="43" t="s">
        <v>23</v>
      </c>
      <c r="H178" s="44">
        <f>SUM(H174:H177)</f>
        <v>0</v>
      </c>
      <c r="I178" s="10"/>
    </row>
    <row r="179" spans="1:9" ht="19" customHeight="1" x14ac:dyDescent="0.2">
      <c r="A179" s="9"/>
      <c r="B179" s="22"/>
      <c r="C179" s="23"/>
      <c r="D179" s="23"/>
      <c r="E179" s="45"/>
      <c r="F179" s="23"/>
      <c r="G179" s="46" t="s">
        <v>222</v>
      </c>
      <c r="H179" s="44">
        <f>SUM(H167,H172,H178)</f>
        <v>0</v>
      </c>
      <c r="I179" s="10"/>
    </row>
    <row r="180" spans="1:9" ht="30" customHeight="1" x14ac:dyDescent="0.2">
      <c r="A180" s="9"/>
      <c r="B180" s="26" t="s">
        <v>223</v>
      </c>
      <c r="C180" s="27" t="s">
        <v>199</v>
      </c>
      <c r="D180" s="28" t="s">
        <v>224</v>
      </c>
      <c r="E180" s="29" t="s">
        <v>225</v>
      </c>
      <c r="F180" s="30" t="s">
        <v>34</v>
      </c>
      <c r="G180" s="54"/>
      <c r="H180" s="31"/>
      <c r="I180" s="10"/>
    </row>
    <row r="181" spans="1:9" ht="18" customHeight="1" x14ac:dyDescent="0.2">
      <c r="A181" s="9"/>
      <c r="B181" s="32"/>
      <c r="C181" s="33"/>
      <c r="D181" s="112" t="s">
        <v>226</v>
      </c>
      <c r="E181" s="35" t="s">
        <v>227</v>
      </c>
      <c r="F181" s="47">
        <v>3</v>
      </c>
      <c r="G181" s="176"/>
      <c r="H181" s="49"/>
      <c r="I181" s="10"/>
    </row>
    <row r="182" spans="1:9" ht="18" customHeight="1" x14ac:dyDescent="0.2">
      <c r="A182" s="9"/>
      <c r="B182" s="32"/>
      <c r="C182" s="33"/>
      <c r="D182" s="112" t="s">
        <v>228</v>
      </c>
      <c r="E182" s="35" t="s">
        <v>229</v>
      </c>
      <c r="F182" s="47">
        <v>2</v>
      </c>
      <c r="G182" s="161"/>
      <c r="H182" s="49"/>
      <c r="I182" s="10"/>
    </row>
    <row r="183" spans="1:9" ht="19" customHeight="1" x14ac:dyDescent="0.2">
      <c r="A183" s="9"/>
      <c r="B183" s="32"/>
      <c r="C183" s="33"/>
      <c r="D183" s="112" t="s">
        <v>230</v>
      </c>
      <c r="E183" s="35" t="s">
        <v>231</v>
      </c>
      <c r="F183" s="47">
        <v>2</v>
      </c>
      <c r="G183" s="161"/>
      <c r="H183" s="49"/>
      <c r="I183" s="10"/>
    </row>
    <row r="184" spans="1:9" ht="19" customHeight="1" x14ac:dyDescent="0.2">
      <c r="A184" s="9"/>
      <c r="B184" s="40"/>
      <c r="C184" s="41"/>
      <c r="D184" s="122"/>
      <c r="E184" s="123"/>
      <c r="F184" s="23"/>
      <c r="G184" s="43" t="s">
        <v>23</v>
      </c>
      <c r="H184" s="44">
        <f>SUM(H181:H183)</f>
        <v>0</v>
      </c>
      <c r="I184" s="10"/>
    </row>
    <row r="185" spans="1:9" ht="20.5" customHeight="1" x14ac:dyDescent="0.2">
      <c r="A185" s="9"/>
      <c r="B185" s="113"/>
      <c r="C185" s="114"/>
      <c r="D185" s="114"/>
      <c r="E185" s="115"/>
      <c r="F185" s="114"/>
      <c r="G185" s="116" t="s">
        <v>232</v>
      </c>
      <c r="H185" s="117">
        <f>SUM(H184)</f>
        <v>0</v>
      </c>
      <c r="I185" s="10"/>
    </row>
    <row r="186" spans="1:9" ht="19" customHeight="1" x14ac:dyDescent="0.2">
      <c r="A186" s="1"/>
      <c r="B186" s="124" t="s">
        <v>233</v>
      </c>
      <c r="C186" s="125"/>
      <c r="D186" s="125"/>
      <c r="E186" s="126"/>
      <c r="F186" s="100" t="s">
        <v>196</v>
      </c>
      <c r="G186" s="101" t="s">
        <v>149</v>
      </c>
      <c r="H186" s="127">
        <f>H179+H184</f>
        <v>0</v>
      </c>
      <c r="I186" s="2"/>
    </row>
    <row r="187" spans="1:9" ht="19" customHeight="1" x14ac:dyDescent="0.2">
      <c r="A187" s="1"/>
      <c r="B187" s="7"/>
      <c r="C187" s="8"/>
      <c r="D187" s="8"/>
      <c r="E187" s="120"/>
      <c r="F187" s="8"/>
      <c r="G187" s="8"/>
      <c r="H187" s="8"/>
      <c r="I187" s="2"/>
    </row>
    <row r="188" spans="1:9" ht="19" customHeight="1" x14ac:dyDescent="0.2">
      <c r="A188" s="9"/>
      <c r="B188" s="173" t="s">
        <v>234</v>
      </c>
      <c r="C188" s="174"/>
      <c r="D188" s="174"/>
      <c r="E188" s="174"/>
      <c r="F188" s="174"/>
      <c r="G188" s="174"/>
      <c r="H188" s="175"/>
      <c r="I188" s="10"/>
    </row>
    <row r="189" spans="1:9" ht="19" customHeight="1" x14ac:dyDescent="0.2">
      <c r="A189" s="9"/>
      <c r="B189" s="11"/>
      <c r="C189" s="12"/>
      <c r="D189" s="12"/>
      <c r="E189" s="13"/>
      <c r="F189" s="12"/>
      <c r="G189" s="12"/>
      <c r="H189" s="14"/>
      <c r="I189" s="10"/>
    </row>
    <row r="190" spans="1:9" ht="30" x14ac:dyDescent="0.2">
      <c r="A190" s="9"/>
      <c r="B190" s="26" t="s">
        <v>235</v>
      </c>
      <c r="C190" s="27" t="s">
        <v>236</v>
      </c>
      <c r="D190" s="28" t="s">
        <v>237</v>
      </c>
      <c r="E190" s="29" t="s">
        <v>238</v>
      </c>
      <c r="F190" s="30" t="s">
        <v>239</v>
      </c>
      <c r="G190" s="54"/>
      <c r="H190" s="31"/>
      <c r="I190" s="10"/>
    </row>
    <row r="191" spans="1:9" ht="29" customHeight="1" x14ac:dyDescent="0.2">
      <c r="A191" s="9"/>
      <c r="B191" s="32"/>
      <c r="C191" s="128"/>
      <c r="D191" s="34"/>
      <c r="E191" s="35" t="s">
        <v>240</v>
      </c>
      <c r="F191" s="47">
        <v>1</v>
      </c>
      <c r="G191" s="164"/>
      <c r="H191" s="37"/>
      <c r="I191" s="10"/>
    </row>
    <row r="192" spans="1:9" ht="18" customHeight="1" x14ac:dyDescent="0.2">
      <c r="A192" s="9"/>
      <c r="B192" s="32"/>
      <c r="C192" s="33"/>
      <c r="D192" s="34"/>
      <c r="E192" s="35" t="s">
        <v>241</v>
      </c>
      <c r="F192" s="47">
        <v>1</v>
      </c>
      <c r="G192" s="161"/>
      <c r="H192" s="49"/>
      <c r="I192" s="10"/>
    </row>
    <row r="193" spans="1:9" ht="19" customHeight="1" x14ac:dyDescent="0.2">
      <c r="A193" s="9"/>
      <c r="B193" s="32"/>
      <c r="C193" s="33"/>
      <c r="D193" s="34"/>
      <c r="E193" s="35" t="s">
        <v>242</v>
      </c>
      <c r="F193" s="47">
        <v>1</v>
      </c>
      <c r="G193" s="161"/>
      <c r="H193" s="49"/>
      <c r="I193" s="10"/>
    </row>
    <row r="194" spans="1:9" ht="19" customHeight="1" x14ac:dyDescent="0.2">
      <c r="A194" s="9"/>
      <c r="B194" s="40"/>
      <c r="C194" s="41"/>
      <c r="D194" s="12"/>
      <c r="E194" s="13"/>
      <c r="F194" s="23"/>
      <c r="G194" s="43" t="s">
        <v>23</v>
      </c>
      <c r="H194" s="44">
        <f>SUM(H191:H193)</f>
        <v>0</v>
      </c>
      <c r="I194" s="10"/>
    </row>
    <row r="195" spans="1:9" ht="20" customHeight="1" x14ac:dyDescent="0.2">
      <c r="A195" s="9"/>
      <c r="B195" s="22"/>
      <c r="C195" s="23"/>
      <c r="D195" s="23"/>
      <c r="E195" s="45"/>
      <c r="F195" s="23"/>
      <c r="G195" s="46" t="s">
        <v>243</v>
      </c>
      <c r="H195" s="44">
        <f>SUM(H194)</f>
        <v>0</v>
      </c>
      <c r="I195" s="10"/>
    </row>
    <row r="196" spans="1:9" ht="30" customHeight="1" x14ac:dyDescent="0.2">
      <c r="A196" s="9"/>
      <c r="B196" s="26" t="s">
        <v>244</v>
      </c>
      <c r="C196" s="27" t="s">
        <v>236</v>
      </c>
      <c r="D196" s="28" t="s">
        <v>245</v>
      </c>
      <c r="E196" s="29" t="s">
        <v>246</v>
      </c>
      <c r="F196" s="30" t="s">
        <v>239</v>
      </c>
      <c r="G196" s="54"/>
      <c r="H196" s="31"/>
      <c r="I196" s="10"/>
    </row>
    <row r="197" spans="1:9" ht="18" customHeight="1" x14ac:dyDescent="0.2">
      <c r="A197" s="9"/>
      <c r="B197" s="32"/>
      <c r="C197" s="129"/>
      <c r="D197" s="34"/>
      <c r="E197" s="35" t="s">
        <v>247</v>
      </c>
      <c r="F197" s="47">
        <v>1</v>
      </c>
      <c r="G197" s="164"/>
      <c r="H197" s="49"/>
      <c r="I197" s="10"/>
    </row>
    <row r="198" spans="1:9" ht="18" customHeight="1" x14ac:dyDescent="0.2">
      <c r="A198" s="9"/>
      <c r="B198" s="32"/>
      <c r="C198" s="33"/>
      <c r="D198" s="34"/>
      <c r="E198" s="35" t="s">
        <v>248</v>
      </c>
      <c r="F198" s="47">
        <v>1</v>
      </c>
      <c r="G198" s="161"/>
      <c r="H198" s="49"/>
      <c r="I198" s="10"/>
    </row>
    <row r="199" spans="1:9" ht="18" customHeight="1" x14ac:dyDescent="0.2">
      <c r="A199" s="9"/>
      <c r="B199" s="32"/>
      <c r="C199" s="33"/>
      <c r="D199" s="34"/>
      <c r="E199" s="35" t="s">
        <v>249</v>
      </c>
      <c r="F199" s="47">
        <v>1</v>
      </c>
      <c r="G199" s="161"/>
      <c r="H199" s="49"/>
      <c r="I199" s="10"/>
    </row>
    <row r="200" spans="1:9" ht="18" customHeight="1" x14ac:dyDescent="0.2">
      <c r="A200" s="9"/>
      <c r="B200" s="32"/>
      <c r="C200" s="33"/>
      <c r="D200" s="50"/>
      <c r="E200" s="51"/>
      <c r="F200" s="23"/>
      <c r="G200" s="43" t="s">
        <v>23</v>
      </c>
      <c r="H200" s="44">
        <f>SUM(H197:H199)</f>
        <v>0</v>
      </c>
      <c r="I200" s="10"/>
    </row>
    <row r="201" spans="1:9" ht="30" customHeight="1" x14ac:dyDescent="0.2">
      <c r="A201" s="9"/>
      <c r="B201" s="32"/>
      <c r="C201" s="33"/>
      <c r="D201" s="52" t="s">
        <v>250</v>
      </c>
      <c r="E201" s="53" t="s">
        <v>251</v>
      </c>
      <c r="F201" s="30" t="s">
        <v>239</v>
      </c>
      <c r="G201" s="54"/>
      <c r="H201" s="31"/>
      <c r="I201" s="10"/>
    </row>
    <row r="202" spans="1:9" ht="18" customHeight="1" x14ac:dyDescent="0.2">
      <c r="A202" s="9"/>
      <c r="B202" s="32"/>
      <c r="C202" s="33"/>
      <c r="D202" s="34"/>
      <c r="E202" s="35" t="s">
        <v>252</v>
      </c>
      <c r="F202" s="47">
        <v>1</v>
      </c>
      <c r="G202" s="170"/>
      <c r="H202" s="49"/>
      <c r="I202" s="10"/>
    </row>
    <row r="203" spans="1:9" ht="18" customHeight="1" x14ac:dyDescent="0.2">
      <c r="A203" s="9"/>
      <c r="B203" s="32"/>
      <c r="C203" s="33"/>
      <c r="D203" s="34"/>
      <c r="E203" s="35" t="s">
        <v>253</v>
      </c>
      <c r="F203" s="47">
        <v>1</v>
      </c>
      <c r="G203" s="161"/>
      <c r="H203" s="49"/>
      <c r="I203" s="10"/>
    </row>
    <row r="204" spans="1:9" ht="19" customHeight="1" x14ac:dyDescent="0.2">
      <c r="A204" s="9"/>
      <c r="B204" s="32"/>
      <c r="C204" s="33"/>
      <c r="D204" s="34"/>
      <c r="E204" s="35" t="s">
        <v>254</v>
      </c>
      <c r="F204" s="47">
        <v>1</v>
      </c>
      <c r="G204" s="161"/>
      <c r="H204" s="49"/>
      <c r="I204" s="10"/>
    </row>
    <row r="205" spans="1:9" ht="19" customHeight="1" x14ac:dyDescent="0.2">
      <c r="A205" s="9"/>
      <c r="B205" s="40"/>
      <c r="C205" s="41"/>
      <c r="D205" s="12"/>
      <c r="E205" s="13"/>
      <c r="F205" s="23"/>
      <c r="G205" s="43" t="s">
        <v>23</v>
      </c>
      <c r="H205" s="44">
        <f>SUM(H202:H204)</f>
        <v>0</v>
      </c>
      <c r="I205" s="10"/>
    </row>
    <row r="206" spans="1:9" ht="20" customHeight="1" x14ac:dyDescent="0.2">
      <c r="A206" s="9"/>
      <c r="B206" s="22"/>
      <c r="C206" s="23"/>
      <c r="D206" s="23"/>
      <c r="E206" s="45"/>
      <c r="F206" s="23"/>
      <c r="G206" s="46" t="s">
        <v>255</v>
      </c>
      <c r="H206" s="44">
        <f>SUM(H205,H200)</f>
        <v>0</v>
      </c>
      <c r="I206" s="10"/>
    </row>
    <row r="207" spans="1:9" ht="26.5" customHeight="1" x14ac:dyDescent="0.2">
      <c r="A207" s="9"/>
      <c r="B207" s="26" t="s">
        <v>256</v>
      </c>
      <c r="C207" s="27" t="s">
        <v>236</v>
      </c>
      <c r="D207" s="28" t="s">
        <v>257</v>
      </c>
      <c r="E207" s="29" t="s">
        <v>258</v>
      </c>
      <c r="F207" s="30" t="s">
        <v>239</v>
      </c>
      <c r="G207" s="54"/>
      <c r="H207" s="31"/>
      <c r="I207" s="10"/>
    </row>
    <row r="208" spans="1:9" ht="18" customHeight="1" x14ac:dyDescent="0.2">
      <c r="A208" s="9"/>
      <c r="B208" s="32"/>
      <c r="C208" s="33"/>
      <c r="D208" s="34"/>
      <c r="E208" s="35" t="s">
        <v>259</v>
      </c>
      <c r="F208" s="36">
        <v>2</v>
      </c>
      <c r="G208" s="164"/>
      <c r="H208" s="162"/>
      <c r="I208" s="10"/>
    </row>
    <row r="209" spans="1:9" ht="32" x14ac:dyDescent="0.2">
      <c r="A209" s="9"/>
      <c r="B209" s="32"/>
      <c r="C209" s="33"/>
      <c r="D209" s="34"/>
      <c r="E209" s="35" t="s">
        <v>260</v>
      </c>
      <c r="F209" s="39">
        <v>1</v>
      </c>
      <c r="G209" s="161"/>
      <c r="H209" s="163"/>
      <c r="I209" s="10"/>
    </row>
    <row r="210" spans="1:9" ht="18" customHeight="1" x14ac:dyDescent="0.2">
      <c r="A210" s="9"/>
      <c r="B210" s="32"/>
      <c r="C210" s="33"/>
      <c r="D210" s="34"/>
      <c r="E210" s="35" t="s">
        <v>261</v>
      </c>
      <c r="F210" s="47">
        <v>1</v>
      </c>
      <c r="G210" s="161"/>
      <c r="H210" s="49"/>
      <c r="I210" s="10"/>
    </row>
    <row r="211" spans="1:9" ht="18" customHeight="1" x14ac:dyDescent="0.2">
      <c r="A211" s="9"/>
      <c r="B211" s="32"/>
      <c r="C211" s="33"/>
      <c r="D211" s="50"/>
      <c r="E211" s="51"/>
      <c r="F211" s="23"/>
      <c r="G211" s="43" t="s">
        <v>23</v>
      </c>
      <c r="H211" s="44">
        <f>SUM(H208:H210)</f>
        <v>0</v>
      </c>
      <c r="I211" s="10"/>
    </row>
    <row r="212" spans="1:9" ht="18" customHeight="1" x14ac:dyDescent="0.2">
      <c r="A212" s="9"/>
      <c r="B212" s="32"/>
      <c r="C212" s="33"/>
      <c r="D212" s="52" t="s">
        <v>262</v>
      </c>
      <c r="E212" s="53" t="s">
        <v>263</v>
      </c>
      <c r="F212" s="30" t="s">
        <v>181</v>
      </c>
      <c r="G212" s="167"/>
      <c r="H212" s="166"/>
      <c r="I212" s="10"/>
    </row>
    <row r="213" spans="1:9" ht="18" customHeight="1" x14ac:dyDescent="0.2">
      <c r="A213" s="9"/>
      <c r="B213" s="32"/>
      <c r="C213" s="33"/>
      <c r="D213" s="34"/>
      <c r="E213" s="35" t="s">
        <v>264</v>
      </c>
      <c r="F213" s="47">
        <v>1</v>
      </c>
      <c r="G213" s="164"/>
      <c r="H213" s="49"/>
      <c r="I213" s="10"/>
    </row>
    <row r="214" spans="1:9" ht="18" customHeight="1" x14ac:dyDescent="0.2">
      <c r="A214" s="9"/>
      <c r="B214" s="32"/>
      <c r="C214" s="33"/>
      <c r="D214" s="34"/>
      <c r="E214" s="35" t="s">
        <v>265</v>
      </c>
      <c r="F214" s="47">
        <v>1</v>
      </c>
      <c r="G214" s="161"/>
      <c r="H214" s="49"/>
      <c r="I214" s="10"/>
    </row>
    <row r="215" spans="1:9" ht="18" customHeight="1" x14ac:dyDescent="0.2">
      <c r="A215" s="9"/>
      <c r="B215" s="32"/>
      <c r="C215" s="33"/>
      <c r="D215" s="34"/>
      <c r="E215" s="35" t="s">
        <v>266</v>
      </c>
      <c r="F215" s="47">
        <v>1</v>
      </c>
      <c r="G215" s="161"/>
      <c r="H215" s="49"/>
      <c r="I215" s="10"/>
    </row>
    <row r="216" spans="1:9" ht="18" customHeight="1" x14ac:dyDescent="0.2">
      <c r="A216" s="9"/>
      <c r="B216" s="32"/>
      <c r="C216" s="33"/>
      <c r="D216" s="34"/>
      <c r="E216" s="82" t="s">
        <v>185</v>
      </c>
      <c r="F216" s="47">
        <v>1</v>
      </c>
      <c r="G216" s="161"/>
      <c r="H216" s="49"/>
      <c r="I216" s="10"/>
    </row>
    <row r="217" spans="1:9" ht="18" customHeight="1" x14ac:dyDescent="0.2">
      <c r="A217" s="9"/>
      <c r="B217" s="32"/>
      <c r="C217" s="33"/>
      <c r="D217" s="50"/>
      <c r="E217" s="51"/>
      <c r="F217" s="23"/>
      <c r="G217" s="43" t="s">
        <v>23</v>
      </c>
      <c r="H217" s="44">
        <f>SUM(H213:H216)</f>
        <v>0</v>
      </c>
      <c r="I217" s="10"/>
    </row>
    <row r="218" spans="1:9" ht="18" customHeight="1" x14ac:dyDescent="0.2">
      <c r="A218" s="9"/>
      <c r="B218" s="32"/>
      <c r="C218" s="33"/>
      <c r="D218" s="52" t="s">
        <v>267</v>
      </c>
      <c r="E218" s="53" t="s">
        <v>268</v>
      </c>
      <c r="F218" s="30" t="s">
        <v>269</v>
      </c>
      <c r="G218" s="167"/>
      <c r="H218" s="166"/>
      <c r="I218" s="10"/>
    </row>
    <row r="219" spans="1:9" ht="18" x14ac:dyDescent="0.2">
      <c r="A219" s="9"/>
      <c r="B219" s="32"/>
      <c r="C219" s="33"/>
      <c r="D219" s="89"/>
      <c r="E219" s="35" t="s">
        <v>270</v>
      </c>
      <c r="F219" s="110">
        <v>1</v>
      </c>
      <c r="G219" s="121"/>
      <c r="H219" s="49"/>
      <c r="I219" s="10"/>
    </row>
    <row r="220" spans="1:9" ht="18" customHeight="1" x14ac:dyDescent="0.2">
      <c r="A220" s="9"/>
      <c r="B220" s="32"/>
      <c r="C220" s="33"/>
      <c r="D220" s="50"/>
      <c r="E220" s="51"/>
      <c r="F220" s="23"/>
      <c r="G220" s="43" t="s">
        <v>23</v>
      </c>
      <c r="H220" s="44">
        <f>H219</f>
        <v>0</v>
      </c>
      <c r="I220" s="10"/>
    </row>
    <row r="221" spans="1:9" ht="30" customHeight="1" x14ac:dyDescent="0.2">
      <c r="A221" s="9"/>
      <c r="B221" s="58"/>
      <c r="C221" s="59"/>
      <c r="D221" s="52" t="s">
        <v>271</v>
      </c>
      <c r="E221" s="53" t="s">
        <v>272</v>
      </c>
      <c r="F221" s="30" t="s">
        <v>273</v>
      </c>
      <c r="G221" s="167"/>
      <c r="H221" s="166"/>
      <c r="I221" s="10"/>
    </row>
    <row r="222" spans="1:9" ht="18" customHeight="1" x14ac:dyDescent="0.2">
      <c r="A222" s="9"/>
      <c r="B222" s="32"/>
      <c r="C222" s="33"/>
      <c r="D222" s="34"/>
      <c r="E222" s="35" t="s">
        <v>274</v>
      </c>
      <c r="F222" s="47">
        <v>1</v>
      </c>
      <c r="G222" s="48"/>
      <c r="H222" s="49"/>
      <c r="I222" s="10"/>
    </row>
    <row r="223" spans="1:9" ht="18" customHeight="1" x14ac:dyDescent="0.2">
      <c r="A223" s="9"/>
      <c r="B223" s="32"/>
      <c r="C223" s="33"/>
      <c r="D223" s="50"/>
      <c r="E223" s="51"/>
      <c r="F223" s="23"/>
      <c r="G223" s="43" t="s">
        <v>23</v>
      </c>
      <c r="H223" s="44">
        <f>SUM(H222:H222)</f>
        <v>0</v>
      </c>
      <c r="I223" s="10"/>
    </row>
    <row r="224" spans="1:9" ht="30" customHeight="1" x14ac:dyDescent="0.2">
      <c r="A224" s="9"/>
      <c r="B224" s="32"/>
      <c r="C224" s="33"/>
      <c r="D224" s="52" t="s">
        <v>275</v>
      </c>
      <c r="E224" s="53" t="s">
        <v>276</v>
      </c>
      <c r="F224" s="30" t="s">
        <v>273</v>
      </c>
      <c r="G224" s="177"/>
      <c r="H224" s="178"/>
      <c r="I224" s="130"/>
    </row>
    <row r="225" spans="1:9" ht="29" customHeight="1" x14ac:dyDescent="0.2">
      <c r="A225" s="9"/>
      <c r="B225" s="32"/>
      <c r="C225" s="33"/>
      <c r="D225" s="34"/>
      <c r="E225" s="35" t="s">
        <v>277</v>
      </c>
      <c r="F225" s="47">
        <v>1</v>
      </c>
      <c r="G225" s="131"/>
      <c r="H225" s="132"/>
      <c r="I225" s="130"/>
    </row>
    <row r="226" spans="1:9" ht="18" customHeight="1" x14ac:dyDescent="0.2">
      <c r="A226" s="9"/>
      <c r="B226" s="32"/>
      <c r="C226" s="33"/>
      <c r="D226" s="50"/>
      <c r="E226" s="51"/>
      <c r="F226" s="23"/>
      <c r="G226" s="133" t="s">
        <v>23</v>
      </c>
      <c r="H226" s="44">
        <f>SUM(H225:H225)</f>
        <v>0</v>
      </c>
      <c r="I226" s="10"/>
    </row>
    <row r="227" spans="1:9" ht="30" x14ac:dyDescent="0.2">
      <c r="A227" s="9"/>
      <c r="B227" s="32"/>
      <c r="C227" s="33"/>
      <c r="D227" s="52" t="s">
        <v>278</v>
      </c>
      <c r="E227" s="53" t="s">
        <v>279</v>
      </c>
      <c r="F227" s="30" t="s">
        <v>44</v>
      </c>
      <c r="G227" s="167"/>
      <c r="H227" s="166"/>
      <c r="I227" s="10"/>
    </row>
    <row r="228" spans="1:9" ht="18" customHeight="1" x14ac:dyDescent="0.2">
      <c r="A228" s="9"/>
      <c r="B228" s="32"/>
      <c r="C228" s="33"/>
      <c r="D228" s="34"/>
      <c r="E228" s="35" t="s">
        <v>280</v>
      </c>
      <c r="F228" s="36">
        <v>2</v>
      </c>
      <c r="G228" s="164"/>
      <c r="H228" s="162"/>
      <c r="I228" s="10"/>
    </row>
    <row r="229" spans="1:9" ht="19" customHeight="1" x14ac:dyDescent="0.2">
      <c r="A229" s="9"/>
      <c r="B229" s="32"/>
      <c r="C229" s="33"/>
      <c r="D229" s="34"/>
      <c r="E229" s="35" t="s">
        <v>281</v>
      </c>
      <c r="F229" s="39">
        <v>1</v>
      </c>
      <c r="G229" s="161"/>
      <c r="H229" s="163"/>
      <c r="I229" s="10"/>
    </row>
    <row r="230" spans="1:9" ht="19" customHeight="1" x14ac:dyDescent="0.2">
      <c r="A230" s="9"/>
      <c r="B230" s="40"/>
      <c r="C230" s="41"/>
      <c r="D230" s="12"/>
      <c r="E230" s="13"/>
      <c r="F230" s="23"/>
      <c r="G230" s="43" t="s">
        <v>23</v>
      </c>
      <c r="H230" s="44">
        <f>SUM(H228)</f>
        <v>0</v>
      </c>
      <c r="I230" s="10"/>
    </row>
    <row r="231" spans="1:9" ht="20" customHeight="1" x14ac:dyDescent="0.2">
      <c r="A231" s="9"/>
      <c r="B231" s="22"/>
      <c r="C231" s="23"/>
      <c r="D231" s="23"/>
      <c r="E231" s="45"/>
      <c r="F231" s="23"/>
      <c r="G231" s="46" t="s">
        <v>282</v>
      </c>
      <c r="H231" s="44">
        <f>SUM(H230,H226,H223,H220,H217,H211)</f>
        <v>0</v>
      </c>
      <c r="I231" s="10"/>
    </row>
    <row r="232" spans="1:9" ht="30" customHeight="1" x14ac:dyDescent="0.2">
      <c r="A232" s="9"/>
      <c r="B232" s="26" t="s">
        <v>283</v>
      </c>
      <c r="C232" s="27" t="s">
        <v>236</v>
      </c>
      <c r="D232" s="28" t="s">
        <v>284</v>
      </c>
      <c r="E232" s="29" t="s">
        <v>285</v>
      </c>
      <c r="F232" s="30" t="s">
        <v>239</v>
      </c>
      <c r="G232" s="54"/>
      <c r="H232" s="31"/>
      <c r="I232" s="10"/>
    </row>
    <row r="233" spans="1:9" ht="18" customHeight="1" x14ac:dyDescent="0.2">
      <c r="A233" s="9"/>
      <c r="B233" s="32"/>
      <c r="C233" s="134" t="s">
        <v>286</v>
      </c>
      <c r="D233" s="34"/>
      <c r="E233" s="35" t="s">
        <v>287</v>
      </c>
      <c r="F233" s="47">
        <v>1</v>
      </c>
      <c r="G233" s="164"/>
      <c r="H233" s="49"/>
      <c r="I233" s="10"/>
    </row>
    <row r="234" spans="1:9" ht="18" customHeight="1" x14ac:dyDescent="0.2">
      <c r="A234" s="9"/>
      <c r="B234" s="32"/>
      <c r="C234" s="33"/>
      <c r="D234" s="34"/>
      <c r="E234" s="35" t="s">
        <v>288</v>
      </c>
      <c r="F234" s="47">
        <v>1</v>
      </c>
      <c r="G234" s="161"/>
      <c r="H234" s="49"/>
      <c r="I234" s="10"/>
    </row>
    <row r="235" spans="1:9" ht="18" customHeight="1" x14ac:dyDescent="0.2">
      <c r="A235" s="9"/>
      <c r="B235" s="32"/>
      <c r="C235" s="33"/>
      <c r="D235" s="34"/>
      <c r="E235" s="35" t="s">
        <v>289</v>
      </c>
      <c r="F235" s="47">
        <v>1</v>
      </c>
      <c r="G235" s="161"/>
      <c r="H235" s="49"/>
      <c r="I235" s="10"/>
    </row>
    <row r="236" spans="1:9" ht="18" customHeight="1" x14ac:dyDescent="0.2">
      <c r="A236" s="9"/>
      <c r="B236" s="32"/>
      <c r="C236" s="33"/>
      <c r="D236" s="50"/>
      <c r="E236" s="51"/>
      <c r="F236" s="23"/>
      <c r="G236" s="43" t="s">
        <v>23</v>
      </c>
      <c r="H236" s="44">
        <f>SUM(H233:H235)</f>
        <v>0</v>
      </c>
      <c r="I236" s="10"/>
    </row>
    <row r="237" spans="1:9" ht="18" customHeight="1" x14ac:dyDescent="0.2">
      <c r="A237" s="9"/>
      <c r="B237" s="32"/>
      <c r="C237" s="33"/>
      <c r="D237" s="52" t="s">
        <v>290</v>
      </c>
      <c r="E237" s="53" t="s">
        <v>291</v>
      </c>
      <c r="F237" s="30" t="s">
        <v>44</v>
      </c>
      <c r="G237" s="167"/>
      <c r="H237" s="166"/>
      <c r="I237" s="10"/>
    </row>
    <row r="238" spans="1:9" ht="29" customHeight="1" x14ac:dyDescent="0.2">
      <c r="A238" s="9"/>
      <c r="B238" s="32"/>
      <c r="C238" s="33"/>
      <c r="D238" s="34"/>
      <c r="E238" s="35" t="s">
        <v>292</v>
      </c>
      <c r="F238" s="47">
        <v>1</v>
      </c>
      <c r="G238" s="164"/>
      <c r="H238" s="49"/>
      <c r="I238" s="10"/>
    </row>
    <row r="239" spans="1:9" ht="30" customHeight="1" x14ac:dyDescent="0.2">
      <c r="A239" s="9"/>
      <c r="B239" s="32"/>
      <c r="C239" s="33"/>
      <c r="D239" s="34"/>
      <c r="E239" s="35" t="s">
        <v>293</v>
      </c>
      <c r="F239" s="47">
        <v>1</v>
      </c>
      <c r="G239" s="161"/>
      <c r="H239" s="49"/>
      <c r="I239" s="10"/>
    </row>
    <row r="240" spans="1:9" ht="18" customHeight="1" x14ac:dyDescent="0.2">
      <c r="A240" s="9"/>
      <c r="B240" s="32"/>
      <c r="C240" s="33"/>
      <c r="D240" s="50"/>
      <c r="E240" s="51"/>
      <c r="F240" s="23"/>
      <c r="G240" s="43" t="s">
        <v>23</v>
      </c>
      <c r="H240" s="44">
        <f>SUM(H238:H239)</f>
        <v>0</v>
      </c>
      <c r="I240" s="10"/>
    </row>
    <row r="241" spans="1:9" ht="30" x14ac:dyDescent="0.2">
      <c r="A241" s="9"/>
      <c r="B241" s="58"/>
      <c r="C241" s="59"/>
      <c r="D241" s="52" t="s">
        <v>294</v>
      </c>
      <c r="E241" s="53" t="s">
        <v>295</v>
      </c>
      <c r="F241" s="30" t="s">
        <v>273</v>
      </c>
      <c r="G241" s="165" t="s">
        <v>296</v>
      </c>
      <c r="H241" s="166"/>
      <c r="I241" s="10"/>
    </row>
    <row r="242" spans="1:9" ht="18" customHeight="1" x14ac:dyDescent="0.2">
      <c r="A242" s="9"/>
      <c r="B242" s="32"/>
      <c r="C242" s="59"/>
      <c r="D242" s="34"/>
      <c r="E242" s="35" t="s">
        <v>297</v>
      </c>
      <c r="F242" s="47">
        <v>1</v>
      </c>
      <c r="G242" s="48"/>
      <c r="H242" s="49"/>
      <c r="I242" s="10"/>
    </row>
    <row r="243" spans="1:9" ht="18" customHeight="1" x14ac:dyDescent="0.2">
      <c r="A243" s="9"/>
      <c r="B243" s="32"/>
      <c r="C243" s="33"/>
      <c r="D243" s="50"/>
      <c r="E243" s="51"/>
      <c r="F243" s="23"/>
      <c r="G243" s="43" t="s">
        <v>23</v>
      </c>
      <c r="H243" s="44">
        <f>SUM(H242:H242)</f>
        <v>0</v>
      </c>
      <c r="I243" s="10"/>
    </row>
    <row r="244" spans="1:9" ht="18" customHeight="1" x14ac:dyDescent="0.2">
      <c r="A244" s="9"/>
      <c r="B244" s="32"/>
      <c r="C244" s="33"/>
      <c r="D244" s="52" t="s">
        <v>298</v>
      </c>
      <c r="E244" s="53" t="s">
        <v>299</v>
      </c>
      <c r="F244" s="30" t="s">
        <v>273</v>
      </c>
      <c r="G244" s="167"/>
      <c r="H244" s="166"/>
      <c r="I244" s="10"/>
    </row>
    <row r="245" spans="1:9" ht="18" customHeight="1" x14ac:dyDescent="0.2">
      <c r="A245" s="9"/>
      <c r="B245" s="32"/>
      <c r="C245" s="33"/>
      <c r="D245" s="60"/>
      <c r="E245" s="35" t="s">
        <v>300</v>
      </c>
      <c r="F245" s="47">
        <v>1</v>
      </c>
      <c r="G245" s="48"/>
      <c r="H245" s="49"/>
      <c r="I245" s="10"/>
    </row>
    <row r="246" spans="1:9" ht="18" customHeight="1" x14ac:dyDescent="0.2">
      <c r="A246" s="9"/>
      <c r="B246" s="32"/>
      <c r="C246" s="33"/>
      <c r="D246" s="50"/>
      <c r="E246" s="51"/>
      <c r="F246" s="23"/>
      <c r="G246" s="43" t="s">
        <v>23</v>
      </c>
      <c r="H246" s="44">
        <f>H245</f>
        <v>0</v>
      </c>
      <c r="I246" s="10"/>
    </row>
    <row r="247" spans="1:9" ht="18" customHeight="1" x14ac:dyDescent="0.2">
      <c r="A247" s="9"/>
      <c r="B247" s="32"/>
      <c r="C247" s="33"/>
      <c r="D247" s="52" t="s">
        <v>301</v>
      </c>
      <c r="E247" s="53" t="s">
        <v>302</v>
      </c>
      <c r="F247" s="30" t="s">
        <v>273</v>
      </c>
      <c r="G247" s="167"/>
      <c r="H247" s="166"/>
      <c r="I247" s="10"/>
    </row>
    <row r="248" spans="1:9" ht="18" x14ac:dyDescent="0.2">
      <c r="A248" s="9"/>
      <c r="B248" s="32"/>
      <c r="C248" s="33"/>
      <c r="D248" s="78"/>
      <c r="E248" s="35" t="s">
        <v>303</v>
      </c>
      <c r="F248" s="47">
        <v>1</v>
      </c>
      <c r="G248" s="164"/>
      <c r="H248" s="49"/>
      <c r="I248" s="10"/>
    </row>
    <row r="249" spans="1:9" ht="18" x14ac:dyDescent="0.2">
      <c r="A249" s="9"/>
      <c r="B249" s="32"/>
      <c r="C249" s="59"/>
      <c r="D249" s="78"/>
      <c r="E249" s="35" t="s">
        <v>304</v>
      </c>
      <c r="F249" s="19" t="s">
        <v>92</v>
      </c>
      <c r="G249" s="161"/>
      <c r="H249" s="90"/>
      <c r="I249" s="10"/>
    </row>
    <row r="250" spans="1:9" ht="18" customHeight="1" x14ac:dyDescent="0.2">
      <c r="A250" s="9"/>
      <c r="B250" s="32"/>
      <c r="C250" s="33"/>
      <c r="D250" s="50"/>
      <c r="E250" s="51"/>
      <c r="F250" s="23"/>
      <c r="G250" s="43" t="s">
        <v>23</v>
      </c>
      <c r="H250" s="44">
        <f>H248</f>
        <v>0</v>
      </c>
      <c r="I250" s="10"/>
    </row>
    <row r="251" spans="1:9" ht="45" x14ac:dyDescent="0.2">
      <c r="A251" s="9"/>
      <c r="B251" s="58"/>
      <c r="C251" s="59"/>
      <c r="D251" s="52" t="s">
        <v>305</v>
      </c>
      <c r="E251" s="53" t="s">
        <v>306</v>
      </c>
      <c r="F251" s="30" t="s">
        <v>273</v>
      </c>
      <c r="G251" s="167"/>
      <c r="H251" s="166"/>
      <c r="I251" s="10"/>
    </row>
    <row r="252" spans="1:9" ht="18" x14ac:dyDescent="0.2">
      <c r="A252" s="9"/>
      <c r="B252" s="58"/>
      <c r="C252" s="59"/>
      <c r="D252" s="34"/>
      <c r="E252" s="35" t="s">
        <v>307</v>
      </c>
      <c r="F252" s="47">
        <v>1</v>
      </c>
      <c r="G252" s="48"/>
      <c r="H252" s="49"/>
      <c r="I252" s="10"/>
    </row>
    <row r="253" spans="1:9" ht="20" customHeight="1" x14ac:dyDescent="0.2">
      <c r="A253" s="9"/>
      <c r="B253" s="40"/>
      <c r="C253" s="41"/>
      <c r="D253" s="122"/>
      <c r="E253" s="123"/>
      <c r="F253" s="23"/>
      <c r="G253" s="43" t="s">
        <v>23</v>
      </c>
      <c r="H253" s="44">
        <f>SUM(H252:H252)</f>
        <v>0</v>
      </c>
      <c r="I253" s="10"/>
    </row>
    <row r="254" spans="1:9" ht="20.5" customHeight="1" x14ac:dyDescent="0.2">
      <c r="A254" s="9"/>
      <c r="B254" s="113"/>
      <c r="C254" s="114"/>
      <c r="D254" s="114"/>
      <c r="E254" s="115"/>
      <c r="F254" s="114"/>
      <c r="G254" s="116" t="s">
        <v>308</v>
      </c>
      <c r="H254" s="117">
        <f>SUM(H253,H250)+H246+H243+H240+H236</f>
        <v>0</v>
      </c>
      <c r="I254" s="10"/>
    </row>
    <row r="255" spans="1:9" ht="16.5" customHeight="1" x14ac:dyDescent="0.2">
      <c r="A255" s="1"/>
      <c r="B255" s="98" t="s">
        <v>309</v>
      </c>
      <c r="C255" s="118"/>
      <c r="D255" s="118"/>
      <c r="E255" s="119"/>
      <c r="F255" s="100" t="s">
        <v>196</v>
      </c>
      <c r="G255" s="101" t="s">
        <v>310</v>
      </c>
      <c r="H255" s="102">
        <f>SUM(H254,H231,H206,H195)</f>
        <v>0</v>
      </c>
      <c r="I255" s="2"/>
    </row>
    <row r="256" spans="1:9" ht="16.5" customHeight="1" x14ac:dyDescent="0.2">
      <c r="A256" s="1"/>
      <c r="B256" s="7"/>
      <c r="C256" s="8"/>
      <c r="D256" s="8"/>
      <c r="E256" s="120"/>
      <c r="F256" s="8"/>
      <c r="G256" s="8"/>
      <c r="H256" s="8"/>
      <c r="I256" s="2"/>
    </row>
    <row r="257" spans="1:9" ht="16.5" customHeight="1" x14ac:dyDescent="0.2">
      <c r="A257" s="9"/>
      <c r="B257" s="173" t="s">
        <v>311</v>
      </c>
      <c r="C257" s="174"/>
      <c r="D257" s="174"/>
      <c r="E257" s="174"/>
      <c r="F257" s="174"/>
      <c r="G257" s="174"/>
      <c r="H257" s="175"/>
      <c r="I257" s="10"/>
    </row>
    <row r="258" spans="1:9" ht="16.5" customHeight="1" x14ac:dyDescent="0.2">
      <c r="A258" s="9"/>
      <c r="B258" s="11"/>
      <c r="C258" s="12"/>
      <c r="D258" s="12"/>
      <c r="E258" s="13"/>
      <c r="F258" s="12"/>
      <c r="G258" s="12"/>
      <c r="H258" s="14"/>
      <c r="I258" s="10"/>
    </row>
    <row r="259" spans="1:9" ht="45" x14ac:dyDescent="0.2">
      <c r="A259" s="9"/>
      <c r="B259" s="26" t="s">
        <v>312</v>
      </c>
      <c r="C259" s="27" t="s">
        <v>313</v>
      </c>
      <c r="D259" s="28" t="s">
        <v>314</v>
      </c>
      <c r="E259" s="29" t="s">
        <v>315</v>
      </c>
      <c r="F259" s="30" t="s">
        <v>239</v>
      </c>
      <c r="G259" s="167"/>
      <c r="H259" s="166"/>
      <c r="I259" s="10"/>
    </row>
    <row r="260" spans="1:9" ht="16.5" customHeight="1" x14ac:dyDescent="0.2">
      <c r="A260" s="9"/>
      <c r="B260" s="58"/>
      <c r="C260" s="59"/>
      <c r="D260" s="60"/>
      <c r="E260" s="35" t="s">
        <v>316</v>
      </c>
      <c r="F260" s="47">
        <v>3</v>
      </c>
      <c r="G260" s="48"/>
      <c r="H260" s="49"/>
      <c r="I260" s="10"/>
    </row>
    <row r="261" spans="1:9" ht="16.5" customHeight="1" x14ac:dyDescent="0.2">
      <c r="A261" s="9"/>
      <c r="B261" s="76"/>
      <c r="C261" s="135"/>
      <c r="D261" s="12"/>
      <c r="E261" s="13"/>
      <c r="F261" s="23"/>
      <c r="G261" s="43" t="s">
        <v>23</v>
      </c>
      <c r="H261" s="44">
        <f>H260</f>
        <v>0</v>
      </c>
      <c r="I261" s="10"/>
    </row>
    <row r="262" spans="1:9" ht="20" customHeight="1" x14ac:dyDescent="0.2">
      <c r="A262" s="9"/>
      <c r="B262" s="22"/>
      <c r="C262" s="23"/>
      <c r="D262" s="23"/>
      <c r="E262" s="45"/>
      <c r="F262" s="23"/>
      <c r="G262" s="46" t="s">
        <v>317</v>
      </c>
      <c r="H262" s="44">
        <f>SUM(H261)</f>
        <v>0</v>
      </c>
      <c r="I262" s="10"/>
    </row>
    <row r="263" spans="1:9" ht="45" x14ac:dyDescent="0.2">
      <c r="A263" s="9"/>
      <c r="B263" s="26" t="s">
        <v>318</v>
      </c>
      <c r="C263" s="27" t="s">
        <v>313</v>
      </c>
      <c r="D263" s="28" t="s">
        <v>319</v>
      </c>
      <c r="E263" s="29" t="s">
        <v>320</v>
      </c>
      <c r="F263" s="30" t="s">
        <v>181</v>
      </c>
      <c r="G263" s="54"/>
      <c r="H263" s="31"/>
      <c r="I263" s="10"/>
    </row>
    <row r="264" spans="1:9" ht="32" x14ac:dyDescent="0.2">
      <c r="A264" s="9"/>
      <c r="B264" s="32"/>
      <c r="C264" s="129"/>
      <c r="D264" s="34"/>
      <c r="E264" s="35" t="s">
        <v>321</v>
      </c>
      <c r="F264" s="47">
        <v>1</v>
      </c>
      <c r="G264" s="164"/>
      <c r="H264" s="49"/>
      <c r="I264" s="10"/>
    </row>
    <row r="265" spans="1:9" ht="32" x14ac:dyDescent="0.2">
      <c r="A265" s="9"/>
      <c r="B265" s="32"/>
      <c r="C265" s="33"/>
      <c r="D265" s="34"/>
      <c r="E265" s="35" t="s">
        <v>322</v>
      </c>
      <c r="F265" s="47">
        <v>1</v>
      </c>
      <c r="G265" s="161"/>
      <c r="H265" s="49"/>
      <c r="I265" s="10"/>
    </row>
    <row r="266" spans="1:9" ht="29" customHeight="1" x14ac:dyDescent="0.2">
      <c r="A266" s="9"/>
      <c r="B266" s="32"/>
      <c r="C266" s="33"/>
      <c r="D266" s="34"/>
      <c r="E266" s="35" t="s">
        <v>323</v>
      </c>
      <c r="F266" s="47">
        <v>1</v>
      </c>
      <c r="G266" s="161"/>
      <c r="H266" s="49"/>
      <c r="I266" s="10"/>
    </row>
    <row r="267" spans="1:9" ht="32" x14ac:dyDescent="0.2">
      <c r="A267" s="9"/>
      <c r="B267" s="32"/>
      <c r="C267" s="33"/>
      <c r="D267" s="34"/>
      <c r="E267" s="35" t="s">
        <v>324</v>
      </c>
      <c r="F267" s="47">
        <v>1</v>
      </c>
      <c r="G267" s="161"/>
      <c r="H267" s="49"/>
      <c r="I267" s="10"/>
    </row>
    <row r="268" spans="1:9" ht="16.5" customHeight="1" x14ac:dyDescent="0.2">
      <c r="A268" s="9"/>
      <c r="B268" s="40"/>
      <c r="C268" s="41"/>
      <c r="D268" s="12"/>
      <c r="E268" s="13"/>
      <c r="F268" s="23"/>
      <c r="G268" s="43" t="s">
        <v>23</v>
      </c>
      <c r="H268" s="44">
        <f>SUM(H264:H267)</f>
        <v>0</v>
      </c>
      <c r="I268" s="10"/>
    </row>
    <row r="269" spans="1:9" ht="20" customHeight="1" x14ac:dyDescent="0.2">
      <c r="A269" s="9"/>
      <c r="B269" s="22"/>
      <c r="C269" s="23"/>
      <c r="D269" s="23"/>
      <c r="E269" s="45"/>
      <c r="F269" s="23"/>
      <c r="G269" s="46" t="s">
        <v>325</v>
      </c>
      <c r="H269" s="44">
        <f>SUM(H268)</f>
        <v>0</v>
      </c>
      <c r="I269" s="10"/>
    </row>
    <row r="270" spans="1:9" ht="45" x14ac:dyDescent="0.2">
      <c r="A270" s="9"/>
      <c r="B270" s="26" t="s">
        <v>326</v>
      </c>
      <c r="C270" s="27" t="s">
        <v>313</v>
      </c>
      <c r="D270" s="28" t="s">
        <v>327</v>
      </c>
      <c r="E270" s="29" t="s">
        <v>328</v>
      </c>
      <c r="F270" s="30" t="s">
        <v>181</v>
      </c>
      <c r="G270" s="54"/>
      <c r="H270" s="31"/>
      <c r="I270" s="10"/>
    </row>
    <row r="271" spans="1:9" ht="16.5" customHeight="1" x14ac:dyDescent="0.2">
      <c r="A271" s="9"/>
      <c r="B271" s="32"/>
      <c r="C271" s="33"/>
      <c r="D271" s="34"/>
      <c r="E271" s="35" t="s">
        <v>329</v>
      </c>
      <c r="F271" s="47">
        <v>1</v>
      </c>
      <c r="G271" s="164"/>
      <c r="H271" s="49"/>
      <c r="I271" s="10"/>
    </row>
    <row r="272" spans="1:9" ht="16.5" customHeight="1" x14ac:dyDescent="0.2">
      <c r="A272" s="9"/>
      <c r="B272" s="32"/>
      <c r="C272" s="33"/>
      <c r="D272" s="34"/>
      <c r="E272" s="35" t="s">
        <v>330</v>
      </c>
      <c r="F272" s="47">
        <v>1</v>
      </c>
      <c r="G272" s="161"/>
      <c r="H272" s="49"/>
      <c r="I272" s="10"/>
    </row>
    <row r="273" spans="1:9" ht="16.5" customHeight="1" x14ac:dyDescent="0.2">
      <c r="A273" s="9"/>
      <c r="B273" s="32"/>
      <c r="C273" s="33"/>
      <c r="D273" s="34"/>
      <c r="E273" s="35" t="s">
        <v>331</v>
      </c>
      <c r="F273" s="47">
        <v>2</v>
      </c>
      <c r="G273" s="161"/>
      <c r="H273" s="49"/>
      <c r="I273" s="10"/>
    </row>
    <row r="274" spans="1:9" ht="16.5" customHeight="1" x14ac:dyDescent="0.2">
      <c r="A274" s="9"/>
      <c r="B274" s="40"/>
      <c r="C274" s="41"/>
      <c r="D274" s="12"/>
      <c r="E274" s="13"/>
      <c r="F274" s="23"/>
      <c r="G274" s="43" t="s">
        <v>23</v>
      </c>
      <c r="H274" s="44">
        <f>SUM(H271:H273)</f>
        <v>0</v>
      </c>
      <c r="I274" s="10"/>
    </row>
    <row r="275" spans="1:9" ht="20" customHeight="1" x14ac:dyDescent="0.2">
      <c r="A275" s="9"/>
      <c r="B275" s="22"/>
      <c r="C275" s="23"/>
      <c r="D275" s="23"/>
      <c r="E275" s="45"/>
      <c r="F275" s="23"/>
      <c r="G275" s="46" t="s">
        <v>332</v>
      </c>
      <c r="H275" s="44">
        <f>SUM(H274)</f>
        <v>0</v>
      </c>
      <c r="I275" s="10"/>
    </row>
    <row r="276" spans="1:9" ht="75" x14ac:dyDescent="0.2">
      <c r="A276" s="9"/>
      <c r="B276" s="26" t="s">
        <v>333</v>
      </c>
      <c r="C276" s="27" t="s">
        <v>334</v>
      </c>
      <c r="D276" s="28" t="s">
        <v>335</v>
      </c>
      <c r="E276" s="29" t="s">
        <v>336</v>
      </c>
      <c r="F276" s="30" t="s">
        <v>34</v>
      </c>
      <c r="G276" s="54"/>
      <c r="H276" s="31"/>
      <c r="I276" s="10"/>
    </row>
    <row r="277" spans="1:9" ht="20" customHeight="1" x14ac:dyDescent="0.2">
      <c r="A277" s="9"/>
      <c r="B277" s="32"/>
      <c r="C277" s="59"/>
      <c r="D277" s="34"/>
      <c r="E277" s="35" t="s">
        <v>337</v>
      </c>
      <c r="F277" s="36">
        <v>4</v>
      </c>
      <c r="G277" s="164"/>
      <c r="H277" s="162"/>
      <c r="I277" s="10"/>
    </row>
    <row r="278" spans="1:9" ht="20" customHeight="1" x14ac:dyDescent="0.2">
      <c r="A278" s="9"/>
      <c r="B278" s="32"/>
      <c r="C278" s="59"/>
      <c r="D278" s="34"/>
      <c r="E278" s="35" t="s">
        <v>338</v>
      </c>
      <c r="F278" s="38">
        <v>2</v>
      </c>
      <c r="G278" s="161"/>
      <c r="H278" s="163"/>
      <c r="I278" s="10"/>
    </row>
    <row r="279" spans="1:9" ht="20" customHeight="1" x14ac:dyDescent="0.2">
      <c r="A279" s="9"/>
      <c r="B279" s="32"/>
      <c r="C279" s="33"/>
      <c r="D279" s="34"/>
      <c r="E279" s="35" t="s">
        <v>339</v>
      </c>
      <c r="F279" s="39">
        <v>1</v>
      </c>
      <c r="G279" s="161"/>
      <c r="H279" s="163"/>
      <c r="I279" s="10"/>
    </row>
    <row r="280" spans="1:9" ht="20" customHeight="1" x14ac:dyDescent="0.2">
      <c r="A280" s="9"/>
      <c r="B280" s="32"/>
      <c r="C280" s="33"/>
      <c r="D280" s="34"/>
      <c r="E280" s="35" t="s">
        <v>340</v>
      </c>
      <c r="F280" s="47">
        <v>2</v>
      </c>
      <c r="G280" s="161"/>
      <c r="H280" s="49"/>
      <c r="I280" s="10"/>
    </row>
    <row r="281" spans="1:9" ht="16.5" customHeight="1" x14ac:dyDescent="0.2">
      <c r="A281" s="9"/>
      <c r="B281" s="32"/>
      <c r="C281" s="33"/>
      <c r="D281" s="34"/>
      <c r="E281" s="35" t="s">
        <v>341</v>
      </c>
      <c r="F281" s="47">
        <v>1</v>
      </c>
      <c r="G281" s="161"/>
      <c r="H281" s="49"/>
      <c r="I281" s="10"/>
    </row>
    <row r="282" spans="1:9" ht="16.5" customHeight="1" x14ac:dyDescent="0.2">
      <c r="A282" s="9"/>
      <c r="B282" s="32"/>
      <c r="C282" s="33"/>
      <c r="D282" s="50"/>
      <c r="E282" s="51"/>
      <c r="F282" s="23"/>
      <c r="G282" s="43" t="s">
        <v>23</v>
      </c>
      <c r="H282" s="44">
        <f>SUM(H277:H281)</f>
        <v>0</v>
      </c>
      <c r="I282" s="10"/>
    </row>
    <row r="283" spans="1:9" ht="16.5" customHeight="1" x14ac:dyDescent="0.2">
      <c r="A283" s="9"/>
      <c r="B283" s="58"/>
      <c r="C283" s="59"/>
      <c r="D283" s="52" t="s">
        <v>342</v>
      </c>
      <c r="E283" s="53" t="s">
        <v>343</v>
      </c>
      <c r="F283" s="30" t="s">
        <v>44</v>
      </c>
      <c r="G283" s="54"/>
      <c r="H283" s="31"/>
      <c r="I283" s="10"/>
    </row>
    <row r="284" spans="1:9" ht="18" x14ac:dyDescent="0.2">
      <c r="A284" s="9"/>
      <c r="B284" s="32"/>
      <c r="C284" s="33"/>
      <c r="D284" s="112" t="s">
        <v>344</v>
      </c>
      <c r="E284" s="35" t="s">
        <v>345</v>
      </c>
      <c r="F284" s="47">
        <v>2</v>
      </c>
      <c r="G284" s="48"/>
      <c r="H284" s="49"/>
      <c r="I284" s="10"/>
    </row>
    <row r="285" spans="1:9" ht="16.5" customHeight="1" x14ac:dyDescent="0.2">
      <c r="A285" s="9"/>
      <c r="B285" s="40"/>
      <c r="C285" s="41"/>
      <c r="D285" s="122"/>
      <c r="E285" s="123"/>
      <c r="F285" s="23"/>
      <c r="G285" s="43" t="s">
        <v>23</v>
      </c>
      <c r="H285" s="44">
        <f>H284</f>
        <v>0</v>
      </c>
      <c r="I285" s="10"/>
    </row>
    <row r="286" spans="1:9" ht="20.5" customHeight="1" x14ac:dyDescent="0.2">
      <c r="A286" s="9"/>
      <c r="B286" s="113"/>
      <c r="C286" s="114"/>
      <c r="D286" s="114"/>
      <c r="E286" s="115"/>
      <c r="F286" s="114"/>
      <c r="G286" s="116" t="s">
        <v>346</v>
      </c>
      <c r="H286" s="117">
        <f>SUM(H285,H282)</f>
        <v>0</v>
      </c>
      <c r="I286" s="10"/>
    </row>
    <row r="287" spans="1:9" ht="18" x14ac:dyDescent="0.2">
      <c r="A287" s="1"/>
      <c r="B287" s="98" t="s">
        <v>347</v>
      </c>
      <c r="C287" s="118"/>
      <c r="D287" s="118"/>
      <c r="E287" s="119"/>
      <c r="F287" s="100" t="s">
        <v>348</v>
      </c>
      <c r="G287" s="101" t="s">
        <v>149</v>
      </c>
      <c r="H287" s="102">
        <f>H285+H282+H274+H268+H261</f>
        <v>0</v>
      </c>
      <c r="I287" s="2"/>
    </row>
    <row r="288" spans="1:9" ht="16.5" customHeight="1" x14ac:dyDescent="0.2">
      <c r="A288" s="1"/>
      <c r="B288" s="136"/>
      <c r="C288" s="137"/>
      <c r="D288" s="137"/>
      <c r="E288" s="138"/>
      <c r="F288" s="139"/>
      <c r="G288" s="139"/>
      <c r="H288" s="140"/>
      <c r="I288" s="2"/>
    </row>
    <row r="289" spans="1:9" ht="16.5" customHeight="1" x14ac:dyDescent="0.2">
      <c r="A289" s="1"/>
      <c r="B289" s="179" t="s">
        <v>349</v>
      </c>
      <c r="C289" s="180"/>
      <c r="D289" s="180"/>
      <c r="E289" s="180"/>
      <c r="F289" s="141" t="s">
        <v>350</v>
      </c>
      <c r="G289" s="142" t="s">
        <v>351</v>
      </c>
      <c r="H289" s="140">
        <f>H287+H255+H186+H161+H119</f>
        <v>0</v>
      </c>
      <c r="I289" s="2"/>
    </row>
    <row r="290" spans="1:9" ht="24.75" customHeight="1" thickBot="1" x14ac:dyDescent="0.25">
      <c r="A290" s="1"/>
      <c r="B290" s="143"/>
      <c r="C290" s="144"/>
      <c r="D290" s="144"/>
      <c r="E290" s="145"/>
      <c r="F290" s="184" t="s">
        <v>352</v>
      </c>
      <c r="G290" s="185"/>
      <c r="H290" s="146">
        <v>110</v>
      </c>
      <c r="I290" s="2"/>
    </row>
    <row r="291" spans="1:9" ht="44" customHeight="1" x14ac:dyDescent="0.2">
      <c r="A291" s="9"/>
      <c r="B291" s="181" t="s">
        <v>353</v>
      </c>
      <c r="C291" s="182"/>
      <c r="D291" s="182"/>
      <c r="E291" s="182"/>
      <c r="F291" s="182"/>
      <c r="G291" s="182"/>
      <c r="H291" s="183"/>
      <c r="I291" s="10"/>
    </row>
    <row r="292" spans="1:9" ht="15" customHeight="1" x14ac:dyDescent="0.2">
      <c r="A292" s="9"/>
      <c r="B292" s="186"/>
      <c r="C292" s="187"/>
      <c r="D292" s="187"/>
      <c r="E292" s="187"/>
      <c r="F292" s="187"/>
      <c r="G292" s="187"/>
      <c r="H292" s="188"/>
      <c r="I292" s="10"/>
    </row>
    <row r="293" spans="1:9" ht="15" customHeight="1" x14ac:dyDescent="0.2">
      <c r="A293" s="9"/>
      <c r="B293" s="189"/>
      <c r="C293" s="187"/>
      <c r="D293" s="187"/>
      <c r="E293" s="187"/>
      <c r="F293" s="187"/>
      <c r="G293" s="187"/>
      <c r="H293" s="188"/>
      <c r="I293" s="10"/>
    </row>
    <row r="294" spans="1:9" ht="15" customHeight="1" x14ac:dyDescent="0.2">
      <c r="A294" s="9"/>
      <c r="B294" s="189"/>
      <c r="C294" s="187"/>
      <c r="D294" s="187"/>
      <c r="E294" s="187"/>
      <c r="F294" s="187"/>
      <c r="G294" s="187"/>
      <c r="H294" s="188"/>
      <c r="I294" s="10"/>
    </row>
    <row r="295" spans="1:9" ht="15" customHeight="1" x14ac:dyDescent="0.2">
      <c r="A295" s="9"/>
      <c r="B295" s="189"/>
      <c r="C295" s="187"/>
      <c r="D295" s="187"/>
      <c r="E295" s="187"/>
      <c r="F295" s="187"/>
      <c r="G295" s="187"/>
      <c r="H295" s="188"/>
      <c r="I295" s="10"/>
    </row>
    <row r="296" spans="1:9" ht="15" customHeight="1" x14ac:dyDescent="0.2">
      <c r="A296" s="9"/>
      <c r="B296" s="189"/>
      <c r="C296" s="187"/>
      <c r="D296" s="187"/>
      <c r="E296" s="187"/>
      <c r="F296" s="187"/>
      <c r="G296" s="187"/>
      <c r="H296" s="188"/>
      <c r="I296" s="10"/>
    </row>
    <row r="297" spans="1:9" ht="15" customHeight="1" x14ac:dyDescent="0.2">
      <c r="A297" s="9"/>
      <c r="B297" s="189"/>
      <c r="C297" s="187"/>
      <c r="D297" s="187"/>
      <c r="E297" s="187"/>
      <c r="F297" s="187"/>
      <c r="G297" s="187"/>
      <c r="H297" s="188"/>
      <c r="I297" s="10"/>
    </row>
    <row r="298" spans="1:9" ht="15" customHeight="1" x14ac:dyDescent="0.2">
      <c r="A298" s="9"/>
      <c r="B298" s="189"/>
      <c r="C298" s="187"/>
      <c r="D298" s="187"/>
      <c r="E298" s="187"/>
      <c r="F298" s="187"/>
      <c r="G298" s="187"/>
      <c r="H298" s="188"/>
      <c r="I298" s="10"/>
    </row>
    <row r="299" spans="1:9" ht="15" customHeight="1" x14ac:dyDescent="0.2">
      <c r="A299" s="9"/>
      <c r="B299" s="189"/>
      <c r="C299" s="187"/>
      <c r="D299" s="187"/>
      <c r="E299" s="187"/>
      <c r="F299" s="187"/>
      <c r="G299" s="187"/>
      <c r="H299" s="188"/>
      <c r="I299" s="10"/>
    </row>
    <row r="300" spans="1:9" ht="15" customHeight="1" x14ac:dyDescent="0.2">
      <c r="A300" s="9"/>
      <c r="B300" s="189"/>
      <c r="C300" s="187"/>
      <c r="D300" s="187"/>
      <c r="E300" s="187"/>
      <c r="F300" s="187"/>
      <c r="G300" s="187"/>
      <c r="H300" s="188"/>
      <c r="I300" s="10"/>
    </row>
    <row r="301" spans="1:9" ht="15" customHeight="1" x14ac:dyDescent="0.2">
      <c r="A301" s="9"/>
      <c r="B301" s="189"/>
      <c r="C301" s="187"/>
      <c r="D301" s="187"/>
      <c r="E301" s="187"/>
      <c r="F301" s="187"/>
      <c r="G301" s="187"/>
      <c r="H301" s="188"/>
      <c r="I301" s="10"/>
    </row>
    <row r="302" spans="1:9" ht="15" customHeight="1" x14ac:dyDescent="0.2">
      <c r="A302" s="9"/>
      <c r="B302" s="189"/>
      <c r="C302" s="187"/>
      <c r="D302" s="187"/>
      <c r="E302" s="187"/>
      <c r="F302" s="187"/>
      <c r="G302" s="187"/>
      <c r="H302" s="188"/>
      <c r="I302" s="10"/>
    </row>
    <row r="303" spans="1:9" ht="14" customHeight="1" x14ac:dyDescent="0.2">
      <c r="A303" s="9"/>
      <c r="B303" s="190"/>
      <c r="C303" s="191"/>
      <c r="D303" s="191"/>
      <c r="E303" s="191"/>
      <c r="F303" s="191"/>
      <c r="G303" s="191"/>
      <c r="H303" s="192"/>
      <c r="I303" s="147"/>
    </row>
  </sheetData>
  <sheetProtection sheet="1" selectLockedCells="1"/>
  <mergeCells count="86">
    <mergeCell ref="B289:E289"/>
    <mergeCell ref="B291:H291"/>
    <mergeCell ref="B292:H303"/>
    <mergeCell ref="F290:G290"/>
    <mergeCell ref="B257:H257"/>
    <mergeCell ref="G259:H259"/>
    <mergeCell ref="G264:G267"/>
    <mergeCell ref="G271:G273"/>
    <mergeCell ref="G277:G281"/>
    <mergeCell ref="H277:H279"/>
    <mergeCell ref="G241:H241"/>
    <mergeCell ref="G244:H244"/>
    <mergeCell ref="G247:H247"/>
    <mergeCell ref="G248:G249"/>
    <mergeCell ref="G251:H251"/>
    <mergeCell ref="G228:G229"/>
    <mergeCell ref="H228:H229"/>
    <mergeCell ref="G233:G235"/>
    <mergeCell ref="G237:H237"/>
    <mergeCell ref="G238:G239"/>
    <mergeCell ref="G213:G216"/>
    <mergeCell ref="G218:H218"/>
    <mergeCell ref="G221:H221"/>
    <mergeCell ref="G224:H224"/>
    <mergeCell ref="G227:H227"/>
    <mergeCell ref="G197:G199"/>
    <mergeCell ref="G202:G204"/>
    <mergeCell ref="G208:G210"/>
    <mergeCell ref="H208:H209"/>
    <mergeCell ref="G212:H212"/>
    <mergeCell ref="G173:H173"/>
    <mergeCell ref="G174:G177"/>
    <mergeCell ref="G181:G183"/>
    <mergeCell ref="B188:H188"/>
    <mergeCell ref="G191:G193"/>
    <mergeCell ref="G157:G158"/>
    <mergeCell ref="B163:H163"/>
    <mergeCell ref="G165:H165"/>
    <mergeCell ref="G168:H168"/>
    <mergeCell ref="G169:G171"/>
    <mergeCell ref="G139:H139"/>
    <mergeCell ref="G141:G147"/>
    <mergeCell ref="G149:H149"/>
    <mergeCell ref="G150:G153"/>
    <mergeCell ref="G156:H156"/>
    <mergeCell ref="G112:G114"/>
    <mergeCell ref="B121:H121"/>
    <mergeCell ref="G123:H123"/>
    <mergeCell ref="G124:G128"/>
    <mergeCell ref="G132:G137"/>
    <mergeCell ref="G103:G104"/>
    <mergeCell ref="G106:H106"/>
    <mergeCell ref="G107:G109"/>
    <mergeCell ref="H107:H109"/>
    <mergeCell ref="G111:H111"/>
    <mergeCell ref="G82:G84"/>
    <mergeCell ref="H82:H84"/>
    <mergeCell ref="G88:G94"/>
    <mergeCell ref="G98:G100"/>
    <mergeCell ref="G102:H102"/>
    <mergeCell ref="G66:G67"/>
    <mergeCell ref="H66:H71"/>
    <mergeCell ref="G68:G69"/>
    <mergeCell ref="G70:G71"/>
    <mergeCell ref="H75:H78"/>
    <mergeCell ref="G44:H44"/>
    <mergeCell ref="H49:H52"/>
    <mergeCell ref="G58:H58"/>
    <mergeCell ref="G59:G62"/>
    <mergeCell ref="H59:H62"/>
    <mergeCell ref="G34:H34"/>
    <mergeCell ref="G35:G37"/>
    <mergeCell ref="G39:H39"/>
    <mergeCell ref="G40:G42"/>
    <mergeCell ref="H40:H42"/>
    <mergeCell ref="G17:G19"/>
    <mergeCell ref="G22:G27"/>
    <mergeCell ref="G29:H29"/>
    <mergeCell ref="G30:G32"/>
    <mergeCell ref="H30:H32"/>
    <mergeCell ref="B1:H1"/>
    <mergeCell ref="D3:E3"/>
    <mergeCell ref="C4:H4"/>
    <mergeCell ref="B5:H5"/>
    <mergeCell ref="G10:G13"/>
    <mergeCell ref="H10:H13"/>
  </mergeCells>
  <conditionalFormatting sqref="H7 H35 H117 H140">
    <cfRule type="cellIs" dxfId="4" priority="1" stopIfTrue="1" operator="equal">
      <formula>"Oui"</formula>
    </cfRule>
    <cfRule type="cellIs" dxfId="3" priority="2" stopIfTrue="1" operator="equal">
      <formula>"Non"</formula>
    </cfRule>
  </conditionalFormatting>
  <conditionalFormatting sqref="H98">
    <cfRule type="cellIs" dxfId="2" priority="3" stopIfTrue="1" operator="equal">
      <formula>0</formula>
    </cfRule>
  </conditionalFormatting>
  <conditionalFormatting sqref="H99:H100">
    <cfRule type="cellIs" dxfId="1" priority="4" stopIfTrue="1" operator="lessThan">
      <formula>1</formula>
    </cfRule>
    <cfRule type="cellIs" dxfId="0" priority="5" stopIfTrue="1" operator="greaterThanOrEqual">
      <formula>1</formula>
    </cfRule>
  </conditionalFormatting>
  <dataValidations count="16">
    <dataValidation type="list" allowBlank="1" showInputMessage="1" showErrorMessage="1" sqref="H7 H35 H117 H140" xr:uid="{009800AF-006B-4A80-A6DD-002900A80035}">
      <formula1>",Oui,Non"</formula1>
    </dataValidation>
    <dataValidation type="list" allowBlank="1" showInputMessage="1" showErrorMessage="1" sqref="H10" xr:uid="{00AA008F-0050-4D36-AE2B-00BA006B009D}">
      <formula1>",1,2,4,6"</formula1>
    </dataValidation>
    <dataValidation type="list" allowBlank="1" showInputMessage="1" showErrorMessage="1" sqref="H17:H19 H22" xr:uid="{00300061-008D-4E6D-9E8A-00D800100047}">
      <formula1>",1,2"</formula1>
    </dataValidation>
    <dataValidation type="list" allowBlank="1" showInputMessage="1" showErrorMessage="1" sqref="H23:H27" xr:uid="{00B1006E-002F-457B-AE73-005F00A5001D}">
      <formula1>",1"</formula1>
    </dataValidation>
    <dataValidation type="list" allowBlank="1" showInputMessage="1" showErrorMessage="1" sqref="H30 H40 H45 H98:H100 H107 H113 H125:H128 H158 H171 H176:H177 H182:H183 H208 H228 H280 H284" xr:uid="{00A000EF-0028-4302-BF1B-0079009700D7}">
      <formula1>",0,1,2"</formula1>
    </dataValidation>
    <dataValidation type="list" allowBlank="1" showInputMessage="1" showErrorMessage="1" sqref="H36" xr:uid="{00410074-00F2-44FA-B47C-006300AA0093}">
      <formula1>",0,1,2,3,4"</formula1>
    </dataValidation>
    <dataValidation type="list" allowBlank="1" showInputMessage="1" showErrorMessage="1" sqref="H37" xr:uid="{00F6009F-0025-4ED9-AEA3-00C3004C0002}">
      <formula1>",1,2,3"</formula1>
    </dataValidation>
    <dataValidation type="list" allowBlank="1" showInputMessage="1" showErrorMessage="1" sqref="H66" xr:uid="{002B00D7-004B-4A98-824C-005B00700035}">
      <formula1>",0,3,4,5"</formula1>
    </dataValidation>
    <dataValidation type="list" allowBlank="1" showInputMessage="1" showErrorMessage="1" sqref="H82" xr:uid="{002E0031-0068-432C-BE26-00F4003A00F5}">
      <formula1>",0,1,3,5"</formula1>
    </dataValidation>
    <dataValidation type="list" allowBlank="1" showInputMessage="1" showErrorMessage="1" sqref="H88:H94 H103:H104 H132:H137 H141:H147 H150:H153 H191:H193 H197:H199 H202:H204 H210 H213:H216 H219 H222 H225 H233:H235 H238:H239 H242 H245 H248 H252 H264:H267 H271:H272 H281" xr:uid="{00E40084-003D-4E19-B2B1-009D00F400B4}">
      <formula1>",0,1"</formula1>
    </dataValidation>
    <dataValidation type="list" allowBlank="1" showInputMessage="1" showErrorMessage="1" sqref="H112 H166" xr:uid="{0086006D-0021-4D51-8CB5-002A00B4003B}">
      <formula1>",0,1,2,3,4,5"</formula1>
    </dataValidation>
    <dataValidation type="list" allowBlank="1" showInputMessage="1" showErrorMessage="1" sqref="H157 H169:H170 H174:H175 H181" xr:uid="{00090054-0095-4514-B7B4-00BE00C90091}">
      <formula1>",0,1,2,3"</formula1>
    </dataValidation>
    <dataValidation type="list" allowBlank="1" showInputMessage="1" showErrorMessage="1" sqref="H260" xr:uid="{0065002B-0029-46B1-AAA0-00F8004800D0}">
      <formula1>",3"</formula1>
    </dataValidation>
    <dataValidation type="list" allowBlank="1" showInputMessage="1" showErrorMessage="1" sqref="H273" xr:uid="{0041001B-0078-4505-AE6A-00F300C8001E}">
      <formula1>",0,2"</formula1>
    </dataValidation>
    <dataValidation type="list" allowBlank="1" showInputMessage="1" showErrorMessage="1" sqref="H277" xr:uid="{00F70004-0017-4F66-A496-00AA0045002C}">
      <formula1>",0,1,2,4"</formula1>
    </dataValidation>
    <dataValidation type="list" allowBlank="1" showInputMessage="1" showErrorMessage="1" sqref="H59:H62" xr:uid="{3E8A0318-9689-AB42-95DC-77C8FF0FE33F}">
      <formula1>",0,1,3,6"</formula1>
    </dataValidation>
  </dataValidations>
  <pageMargins left="0.23622000000000001" right="0.23622000000000001" top="0.19684999999999997" bottom="0.19684999999999997" header="0.31496099999999999" footer="0.31496099999999999"/>
  <pageSetup paperSize="9" orientation="landscape"/>
  <headerFooter>
    <oddFooter>&amp;C&amp;"Helvetica Neue,Regular"&amp;12&amp;K000000&amp;P</oddFooter>
  </headerFooter>
  <ignoredErrors>
    <ignoredError sqref="D284 D181:D183 D174:D177 D169:D171 D16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 expert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Pierre-André Loizeau</cp:lastModifiedBy>
  <cp:revision>1</cp:revision>
  <dcterms:created xsi:type="dcterms:W3CDTF">2023-04-17T12:45:25Z</dcterms:created>
  <dcterms:modified xsi:type="dcterms:W3CDTF">2023-10-09T09:35:28Z</dcterms:modified>
</cp:coreProperties>
</file>