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elette.38N\auvergne-rhone-alpes.cci.fr\T38N-Equipe_PIL'ES - General\3 PROJETS\PROJETS LOG DURABLE TERRITOIRE\2020 LIGNE VERTE\_CAPITALISATION\Livrables\"/>
    </mc:Choice>
  </mc:AlternateContent>
  <xr:revisionPtr revIDLastSave="801" documentId="8_{E9E27FC1-2459-594E-8FCD-48B3094AADEC}" xr6:coauthVersionLast="36" xr6:coauthVersionMax="47" xr10:uidLastSave="{3CBA63F7-FA1C-4CC3-9550-D628FF79A9DC}"/>
  <bookViews>
    <workbookView xWindow="0" yWindow="500" windowWidth="28800" windowHeight="16300" xr2:uid="{D6141FA9-28F2-3C4D-9085-4103607695D9}"/>
  </bookViews>
  <sheets>
    <sheet name="Feuil1" sheetId="1" r:id="rId1"/>
  </sheets>
  <definedNames>
    <definedName name="_xlnm.Print_Area" localSheetId="0">Feuil1!$G$36:$I$36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J34" i="1"/>
  <c r="G34" i="1"/>
  <c r="C34" i="1"/>
  <c r="G33" i="1"/>
  <c r="J33" i="1"/>
  <c r="H33" i="1"/>
  <c r="E9" i="1"/>
  <c r="D33" i="1" s="1"/>
  <c r="E8" i="1"/>
  <c r="C33" i="1" s="1"/>
  <c r="F33" i="1"/>
  <c r="E33" i="1"/>
  <c r="D21" i="1"/>
  <c r="E34" i="1" s="1"/>
  <c r="D20" i="1"/>
  <c r="H34" i="1" s="1"/>
  <c r="K31" i="1"/>
  <c r="J31" i="1"/>
  <c r="H31" i="1"/>
  <c r="G31" i="1"/>
  <c r="C31" i="1"/>
  <c r="K33" i="1"/>
  <c r="K34" i="1" l="1"/>
  <c r="D34" i="1"/>
  <c r="I33" i="1"/>
  <c r="L33" i="1"/>
  <c r="I34" i="1"/>
  <c r="L34" i="1" l="1"/>
</calcChain>
</file>

<file path=xl/sharedStrings.xml><?xml version="1.0" encoding="utf-8"?>
<sst xmlns="http://schemas.openxmlformats.org/spreadsheetml/2006/main" count="60" uniqueCount="55">
  <si>
    <t>Ligne  transport</t>
  </si>
  <si>
    <t>type flux</t>
  </si>
  <si>
    <t>Ligne Fos s/mer &gt; ZA Saint Quentin Fallavier</t>
  </si>
  <si>
    <t>Fos&gt; PEH</t>
  </si>
  <si>
    <t>Fluvial</t>
  </si>
  <si>
    <t>Post acheminement Route</t>
  </si>
  <si>
    <t>Ferroviaire</t>
  </si>
  <si>
    <t>Facteur d'émission en g/t.km</t>
  </si>
  <si>
    <t>Route B7</t>
  </si>
  <si>
    <t>Route B100</t>
  </si>
  <si>
    <t>Report Fluvial</t>
  </si>
  <si>
    <t>Report Ferroviaire</t>
  </si>
  <si>
    <t>Transport Route</t>
  </si>
  <si>
    <t>Transport Fluvial</t>
  </si>
  <si>
    <t>Post Acheminement</t>
  </si>
  <si>
    <t>Transport Ferroviaire</t>
  </si>
  <si>
    <t>B7</t>
  </si>
  <si>
    <t>B100</t>
  </si>
  <si>
    <t>HVO</t>
  </si>
  <si>
    <t>Biogaz</t>
  </si>
  <si>
    <t>Détail trajet</t>
  </si>
  <si>
    <t>Coût frêt</t>
  </si>
  <si>
    <t xml:space="preserve">Délai </t>
  </si>
  <si>
    <t>Jour J</t>
  </si>
  <si>
    <t>J+1</t>
  </si>
  <si>
    <t>Carburant utilisé</t>
  </si>
  <si>
    <t>Transport total</t>
  </si>
  <si>
    <t>Fos &gt; SQF</t>
  </si>
  <si>
    <t>Route HVO</t>
  </si>
  <si>
    <t>Route biogaz</t>
  </si>
  <si>
    <t>Emissions Ges * (eTCO2/km)</t>
  </si>
  <si>
    <t>Distance (km)</t>
  </si>
  <si>
    <t>Transport initial</t>
  </si>
  <si>
    <r>
      <t>Cout du frêt (</t>
    </r>
    <r>
      <rPr>
        <u/>
        <sz val="12"/>
        <color theme="1"/>
        <rFont val="Calibri (Corps)"/>
      </rPr>
      <t>€</t>
    </r>
    <r>
      <rPr>
        <sz val="12"/>
        <color theme="1"/>
        <rFont val="Calibri"/>
        <family val="2"/>
        <scheme val="minor"/>
      </rPr>
      <t>)</t>
    </r>
  </si>
  <si>
    <t>Poids(T)</t>
  </si>
  <si>
    <t xml:space="preserve">Tonnage transporté </t>
  </si>
  <si>
    <t>J+2 ou J+3</t>
  </si>
  <si>
    <t>Fiabilité *</t>
  </si>
  <si>
    <t>Flexibilité *</t>
  </si>
  <si>
    <t>Fos&gt; Venissieux</t>
  </si>
  <si>
    <t>Route Biogaz</t>
  </si>
  <si>
    <t xml:space="preserve">Coûts indirects </t>
  </si>
  <si>
    <t>coût de détention payant à Fos au-delà de 4 jours de stockage</t>
  </si>
  <si>
    <t>PEH&gt; SQF ou Vénisieux&gt;SQF</t>
  </si>
  <si>
    <t>Sans oublier…</t>
  </si>
  <si>
    <t>Camion B7</t>
  </si>
  <si>
    <t>Camion B100</t>
  </si>
  <si>
    <t>Camion HVO</t>
  </si>
  <si>
    <t>Barge</t>
  </si>
  <si>
    <t>Train</t>
  </si>
  <si>
    <r>
      <t xml:space="preserve">Une barge = </t>
    </r>
    <r>
      <rPr>
        <b/>
        <sz val="12"/>
        <color rgb="FFFF0000"/>
        <rFont val="Calibri (Corps)"/>
      </rPr>
      <t>de 125 à 220 camions en moins sur la route</t>
    </r>
  </si>
  <si>
    <r>
      <t>Un train = c'est 45</t>
    </r>
    <r>
      <rPr>
        <b/>
        <sz val="12"/>
        <color rgb="FFFF0000"/>
        <rFont val="Calibri (Corps)"/>
      </rPr>
      <t xml:space="preserve"> camions en moins sur la route</t>
    </r>
  </si>
  <si>
    <t>coût de détention au PEH permet d'ajouter 7j supplémentaires de stockage gratuit</t>
  </si>
  <si>
    <t>* à la discrétion de chaque entreprise</t>
  </si>
  <si>
    <t>Complexité de gestion*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</si>
</sst>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7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 (Corps)"/>
    </font>
    <font>
      <b/>
      <sz val="12"/>
      <color rgb="FFFF0000"/>
      <name val="Calibri (Corps)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1" fillId="0" borderId="5" xfId="0" applyFont="1" applyBorder="1"/>
    <xf numFmtId="0" fontId="0" fillId="2" borderId="10" xfId="0" applyFill="1" applyBorder="1"/>
    <xf numFmtId="0" fontId="0" fillId="0" borderId="11" xfId="0" applyBorder="1"/>
    <xf numFmtId="0" fontId="0" fillId="4" borderId="6" xfId="0" applyFill="1" applyBorder="1"/>
    <xf numFmtId="0" fontId="0" fillId="4" borderId="0" xfId="0" applyFill="1"/>
    <xf numFmtId="0" fontId="0" fillId="4" borderId="7" xfId="0" applyFill="1" applyBorder="1"/>
    <xf numFmtId="0" fontId="2" fillId="5" borderId="6" xfId="0" applyFont="1" applyFill="1" applyBorder="1"/>
    <xf numFmtId="0" fontId="2" fillId="5" borderId="0" xfId="0" applyFont="1" applyFill="1"/>
    <xf numFmtId="0" fontId="2" fillId="5" borderId="7" xfId="0" applyFont="1" applyFill="1" applyBorder="1"/>
    <xf numFmtId="0" fontId="1" fillId="0" borderId="12" xfId="0" applyFont="1" applyBorder="1"/>
    <xf numFmtId="0" fontId="0" fillId="0" borderId="12" xfId="0" applyBorder="1"/>
    <xf numFmtId="0" fontId="0" fillId="0" borderId="13" xfId="0" applyBorder="1" applyAlignment="1">
      <alignment wrapText="1"/>
    </xf>
    <xf numFmtId="1" fontId="0" fillId="2" borderId="10" xfId="0" applyNumberFormat="1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164" fontId="0" fillId="7" borderId="11" xfId="0" applyNumberFormat="1" applyFill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/>
    <xf numFmtId="164" fontId="4" fillId="0" borderId="5" xfId="0" applyNumberFormat="1" applyFont="1" applyBorder="1" applyAlignment="1">
      <alignment horizontal="center"/>
    </xf>
    <xf numFmtId="0" fontId="0" fillId="0" borderId="14" xfId="0" applyBorder="1"/>
    <xf numFmtId="2" fontId="4" fillId="0" borderId="14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0" fillId="0" borderId="14" xfId="0" quotePrefix="1" applyBorder="1"/>
    <xf numFmtId="0" fontId="0" fillId="0" borderId="15" xfId="0" applyBorder="1"/>
    <xf numFmtId="2" fontId="0" fillId="0" borderId="15" xfId="0" applyNumberForma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" fontId="1" fillId="0" borderId="7" xfId="0" applyNumberFormat="1" applyFont="1" applyBorder="1"/>
    <xf numFmtId="1" fontId="1" fillId="0" borderId="10" xfId="0" applyNumberFormat="1" applyFont="1" applyBorder="1"/>
    <xf numFmtId="0" fontId="0" fillId="0" borderId="14" xfId="0" quotePrefix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14" xfId="0" quotePrefix="1" applyBorder="1" applyAlignment="1">
      <alignment horizontal="center" wrapText="1"/>
    </xf>
    <xf numFmtId="0" fontId="0" fillId="0" borderId="12" xfId="0" quotePrefix="1" applyBorder="1" applyAlignment="1">
      <alignment horizontal="center" wrapText="1"/>
    </xf>
    <xf numFmtId="0" fontId="0" fillId="0" borderId="15" xfId="0" quotePrefix="1" applyBorder="1" applyAlignment="1">
      <alignment horizontal="center" wrapText="1"/>
    </xf>
    <xf numFmtId="0" fontId="4" fillId="0" borderId="14" xfId="0" quotePrefix="1" applyFont="1" applyBorder="1" applyAlignment="1">
      <alignment horizontal="center" wrapText="1"/>
    </xf>
    <xf numFmtId="0" fontId="4" fillId="0" borderId="12" xfId="0" quotePrefix="1" applyFont="1" applyBorder="1" applyAlignment="1">
      <alignment horizontal="center" wrapText="1"/>
    </xf>
    <xf numFmtId="0" fontId="4" fillId="0" borderId="15" xfId="0" quotePrefix="1" applyFont="1" applyBorder="1" applyAlignment="1">
      <alignment horizontal="center" wrapText="1"/>
    </xf>
    <xf numFmtId="0" fontId="0" fillId="0" borderId="6" xfId="0" quotePrefix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>
      <alignment horizontal="right" vertical="center"/>
    </xf>
    <xf numFmtId="2" fontId="0" fillId="0" borderId="14" xfId="0" quotePrefix="1" applyNumberFormat="1" applyBorder="1" applyAlignment="1">
      <alignment horizontal="center"/>
    </xf>
    <xf numFmtId="2" fontId="0" fillId="0" borderId="12" xfId="0" quotePrefix="1" applyNumberFormat="1" applyBorder="1" applyAlignment="1">
      <alignment horizontal="center"/>
    </xf>
    <xf numFmtId="2" fontId="0" fillId="0" borderId="15" xfId="0" quotePrefix="1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3B79E"/>
      <color rgb="FF67C7B2"/>
      <color rgb="FF027E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Emissions</a:t>
            </a:r>
            <a:r>
              <a:rPr lang="fr-FR" baseline="0"/>
              <a:t> CO2 en grammes, </a:t>
            </a:r>
          </a:p>
          <a:p>
            <a:pPr>
              <a:defRPr/>
            </a:pPr>
            <a:r>
              <a:rPr lang="fr-FR" baseline="0"/>
              <a:t>pour transporter 1Tonne de marchandises sur 1km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25400" cap="flat" cmpd="sng" algn="ctr">
              <a:noFill/>
              <a:miter lim="800000"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25400" cap="flat" cmpd="sng" algn="ctr">
                <a:noFill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D4-954D-B5EF-3D58AED5BBA4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 w="25400" cap="flat" cmpd="sng" algn="ctr">
                <a:noFill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2-29D4-954D-B5EF-3D58AED5BBA4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 w="25400" cap="flat" cmpd="sng" algn="ctr">
                <a:noFill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3-29D4-954D-B5EF-3D58AED5BBA4}"/>
              </c:ext>
            </c:extLst>
          </c:dPt>
          <c:dPt>
            <c:idx val="3"/>
            <c:invertIfNegative val="0"/>
            <c:bubble3D val="0"/>
            <c:spPr>
              <a:solidFill>
                <a:srgbClr val="027E44"/>
              </a:solidFill>
              <a:ln w="25400" cap="flat" cmpd="sng" algn="ctr">
                <a:noFill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4-29D4-954D-B5EF-3D58AED5BBA4}"/>
              </c:ext>
            </c:extLst>
          </c:dPt>
          <c:dPt>
            <c:idx val="4"/>
            <c:invertIfNegative val="0"/>
            <c:bubble3D val="0"/>
            <c:spPr>
              <a:solidFill>
                <a:srgbClr val="67C7B2"/>
              </a:solidFill>
              <a:ln w="25400" cap="flat" cmpd="sng" algn="ctr">
                <a:noFill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5-29D4-954D-B5EF-3D58AED5BBA4}"/>
              </c:ext>
            </c:extLst>
          </c:dPt>
          <c:dLbls>
            <c:dLbl>
              <c:idx val="0"/>
              <c:layout>
                <c:manualLayout>
                  <c:x val="7.8896760816592432E-4"/>
                  <c:y val="0.290616988646768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bg1"/>
                      </a:solidFill>
                      <a:latin typeface="Helvetica Neue Condensed Black" panose="02000503000000020004" pitchFamily="2" charset="0"/>
                      <a:ea typeface="Helvetica Neue Condensed Black" panose="02000503000000020004" pitchFamily="2" charset="0"/>
                      <a:cs typeface="Helvetica Neue Condensed Black" panose="02000503000000020004" pitchFamily="2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D4-954D-B5EF-3D58AED5BBA4}"/>
                </c:ext>
              </c:extLst>
            </c:dLbl>
            <c:dLbl>
              <c:idx val="1"/>
              <c:layout>
                <c:manualLayout>
                  <c:x val="0"/>
                  <c:y val="0.173234354971616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/>
                      </a:solidFill>
                      <a:latin typeface="Helvetica Neue Condensed Black" panose="02000503000000020004" pitchFamily="2" charset="0"/>
                      <a:ea typeface="Helvetica Neue Condensed Black" panose="02000503000000020004" pitchFamily="2" charset="0"/>
                      <a:cs typeface="Helvetica Neue Condensed Black" panose="02000503000000020004" pitchFamily="2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D4-954D-B5EF-3D58AED5BBA4}"/>
                </c:ext>
              </c:extLst>
            </c:dLbl>
            <c:dLbl>
              <c:idx val="2"/>
              <c:layout>
                <c:manualLayout>
                  <c:x val="0"/>
                  <c:y val="0.1163866507965572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/>
                      </a:solidFill>
                      <a:latin typeface="Helvetica Neue Condensed Black" panose="02000503000000020004" pitchFamily="2" charset="0"/>
                      <a:ea typeface="Helvetica Neue Condensed Black" panose="02000503000000020004" pitchFamily="2" charset="0"/>
                      <a:cs typeface="Helvetica Neue Condensed Black" panose="02000503000000020004" pitchFamily="2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D4-954D-B5EF-3D58AED5BBA4}"/>
                </c:ext>
              </c:extLst>
            </c:dLbl>
            <c:dLbl>
              <c:idx val="3"/>
              <c:layout>
                <c:manualLayout>
                  <c:x val="-1.4584822233531256E-16"/>
                  <c:y val="0.125646058414209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/>
                      </a:solidFill>
                      <a:latin typeface="Helvetica Neue Condensed Black" panose="02000503000000020004" pitchFamily="2" charset="0"/>
                      <a:ea typeface="Helvetica Neue Condensed Black" panose="02000503000000020004" pitchFamily="2" charset="0"/>
                      <a:cs typeface="Helvetica Neue Condensed Black" panose="02000503000000020004" pitchFamily="2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D4-954D-B5EF-3D58AED5BBA4}"/>
                </c:ext>
              </c:extLst>
            </c:dLbl>
            <c:dLbl>
              <c:idx val="4"/>
              <c:layout>
                <c:manualLayout>
                  <c:x val="0"/>
                  <c:y val="8.8609000183116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/>
                      </a:solidFill>
                      <a:latin typeface="Helvetica Neue Condensed Black" panose="02000503000000020004" pitchFamily="2" charset="0"/>
                      <a:ea typeface="Helvetica Neue Condensed Black" panose="02000503000000020004" pitchFamily="2" charset="0"/>
                      <a:cs typeface="Helvetica Neue Condensed Black" panose="02000503000000020004" pitchFamily="2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D4-954D-B5EF-3D58AED5BB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 Neue Condensed Black" panose="02000503000000020004" pitchFamily="2" charset="0"/>
                    <a:ea typeface="Helvetica Neue Condensed Black" panose="02000503000000020004" pitchFamily="2" charset="0"/>
                    <a:cs typeface="Helvetica Neue Condensed Black" panose="02000503000000020004" pitchFamily="2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Feuil1!$C$19:$C$24</c:f>
              <c:strCache>
                <c:ptCount val="5"/>
                <c:pt idx="0">
                  <c:v>Camion B7</c:v>
                </c:pt>
                <c:pt idx="1">
                  <c:v>Camion B100</c:v>
                </c:pt>
                <c:pt idx="2">
                  <c:v>Camion HVO</c:v>
                </c:pt>
                <c:pt idx="3">
                  <c:v>Barge</c:v>
                </c:pt>
                <c:pt idx="4">
                  <c:v>Train</c:v>
                </c:pt>
              </c:strCache>
            </c:strRef>
          </c:cat>
          <c:val>
            <c:numRef>
              <c:f>Feuil1!$D$19:$D$24</c:f>
              <c:numCache>
                <c:formatCode>0</c:formatCode>
                <c:ptCount val="5"/>
                <c:pt idx="0" formatCode="General">
                  <c:v>87</c:v>
                </c:pt>
                <c:pt idx="1">
                  <c:v>34.800000000000004</c:v>
                </c:pt>
                <c:pt idx="2">
                  <c:v>17.400000000000002</c:v>
                </c:pt>
                <c:pt idx="3" formatCode="General">
                  <c:v>20</c:v>
                </c:pt>
                <c:pt idx="4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4-954D-B5EF-3D58AED5B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35"/>
        <c:axId val="213825760"/>
        <c:axId val="2139817999"/>
      </c:barChart>
      <c:catAx>
        <c:axId val="21382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9817999"/>
        <c:crosses val="autoZero"/>
        <c:auto val="1"/>
        <c:lblAlgn val="ctr"/>
        <c:lblOffset val="100"/>
        <c:noMultiLvlLbl val="0"/>
      </c:catAx>
      <c:valAx>
        <c:axId val="21398179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382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518841</xdr:colOff>
      <xdr:row>27</xdr:row>
      <xdr:rowOff>21287</xdr:rowOff>
    </xdr:from>
    <xdr:to>
      <xdr:col>4</xdr:col>
      <xdr:colOff>1041567</xdr:colOff>
      <xdr:row>29</xdr:row>
      <xdr:rowOff>1501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3F65FBD-002F-2E13-ED04-4129DD64D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7801" y="5314647"/>
          <a:ext cx="522726" cy="380970"/>
        </a:xfrm>
        <a:prstGeom prst="rect">
          <a:avLst/>
        </a:prstGeom>
      </xdr:spPr>
    </xdr:pic>
    <xdr:clientData/>
  </xdr:twoCellAnchor>
  <xdr:twoCellAnchor editAs="oneCell">
    <xdr:from>
      <xdr:col>8</xdr:col>
      <xdr:colOff>246347</xdr:colOff>
      <xdr:row>26</xdr:row>
      <xdr:rowOff>34427</xdr:rowOff>
    </xdr:from>
    <xdr:to>
      <xdr:col>8</xdr:col>
      <xdr:colOff>781773</xdr:colOff>
      <xdr:row>28</xdr:row>
      <xdr:rowOff>143783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197C62E-4065-FE68-23A7-A9D8AE125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4427" y="5124587"/>
          <a:ext cx="535426" cy="515756"/>
        </a:xfrm>
        <a:prstGeom prst="rect">
          <a:avLst/>
        </a:prstGeom>
      </xdr:spPr>
    </xdr:pic>
    <xdr:clientData/>
  </xdr:twoCellAnchor>
  <xdr:twoCellAnchor editAs="oneCell">
    <xdr:from>
      <xdr:col>11</xdr:col>
      <xdr:colOff>329801</xdr:colOff>
      <xdr:row>26</xdr:row>
      <xdr:rowOff>121995</xdr:rowOff>
    </xdr:from>
    <xdr:to>
      <xdr:col>11</xdr:col>
      <xdr:colOff>657136</xdr:colOff>
      <xdr:row>28</xdr:row>
      <xdr:rowOff>149149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6A7F048B-6859-3140-BC3E-34BD39E58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69321" y="5212155"/>
          <a:ext cx="327335" cy="433554"/>
        </a:xfrm>
        <a:prstGeom prst="rect">
          <a:avLst/>
        </a:prstGeom>
      </xdr:spPr>
    </xdr:pic>
    <xdr:clientData/>
  </xdr:twoCellAnchor>
  <xdr:twoCellAnchor>
    <xdr:from>
      <xdr:col>6</xdr:col>
      <xdr:colOff>896034</xdr:colOff>
      <xdr:row>4</xdr:row>
      <xdr:rowOff>144696</xdr:rowOff>
    </xdr:from>
    <xdr:to>
      <xdr:col>11</xdr:col>
      <xdr:colOff>877110</xdr:colOff>
      <xdr:row>22</xdr:row>
      <xdr:rowOff>185336</xdr:rowOff>
    </xdr:to>
    <xdr:grpSp>
      <xdr:nvGrpSpPr>
        <xdr:cNvPr id="20" name="Groupe 19">
          <a:extLst>
            <a:ext uri="{FF2B5EF4-FFF2-40B4-BE49-F238E27FC236}">
              <a16:creationId xmlns:a16="http://schemas.microsoft.com/office/drawing/2014/main" id="{649A6BC1-F360-95E3-4CE8-AFEB4703FC07}"/>
            </a:ext>
          </a:extLst>
        </xdr:cNvPr>
        <xdr:cNvGrpSpPr/>
      </xdr:nvGrpSpPr>
      <xdr:grpSpPr>
        <a:xfrm>
          <a:off x="8507567" y="923629"/>
          <a:ext cx="6390343" cy="3351107"/>
          <a:chOff x="1579880" y="10723378"/>
          <a:chExt cx="6358988" cy="3599431"/>
        </a:xfrm>
      </xdr:grpSpPr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30068359-EA1D-CEAB-7687-AE1F38B8B2A0}"/>
              </a:ext>
            </a:extLst>
          </xdr:cNvPr>
          <xdr:cNvGraphicFramePr/>
        </xdr:nvGraphicFramePr>
        <xdr:xfrm>
          <a:off x="1579880" y="10723378"/>
          <a:ext cx="6358988" cy="359943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pic>
        <xdr:nvPicPr>
          <xdr:cNvPr id="11" name="Image 10">
            <a:extLst>
              <a:ext uri="{FF2B5EF4-FFF2-40B4-BE49-F238E27FC236}">
                <a16:creationId xmlns:a16="http://schemas.microsoft.com/office/drawing/2014/main" id="{096CD087-172B-7097-3699-8EC0438B3E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960880" y="11371720"/>
            <a:ext cx="774700" cy="469481"/>
          </a:xfrm>
          <a:prstGeom prst="rect">
            <a:avLst/>
          </a:prstGeom>
        </xdr:spPr>
      </xdr:pic>
      <xdr:pic>
        <xdr:nvPicPr>
          <xdr:cNvPr id="12" name="Image 11">
            <a:extLst>
              <a:ext uri="{FF2B5EF4-FFF2-40B4-BE49-F238E27FC236}">
                <a16:creationId xmlns:a16="http://schemas.microsoft.com/office/drawing/2014/main" id="{9F1A21F6-0876-6845-9618-278E81A259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3154289" y="12648084"/>
            <a:ext cx="774700" cy="469481"/>
          </a:xfrm>
          <a:prstGeom prst="rect">
            <a:avLst/>
          </a:prstGeom>
        </xdr:spPr>
      </xdr:pic>
      <xdr:pic>
        <xdr:nvPicPr>
          <xdr:cNvPr id="13" name="Image 12">
            <a:extLst>
              <a:ext uri="{FF2B5EF4-FFF2-40B4-BE49-F238E27FC236}">
                <a16:creationId xmlns:a16="http://schemas.microsoft.com/office/drawing/2014/main" id="{5FFD29FD-4636-3977-79E8-71D4C13FCB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5583311" y="13046445"/>
            <a:ext cx="815675" cy="456781"/>
          </a:xfrm>
          <a:prstGeom prst="rect">
            <a:avLst/>
          </a:prstGeom>
        </xdr:spPr>
      </xdr:pic>
      <xdr:pic>
        <xdr:nvPicPr>
          <xdr:cNvPr id="14" name="Image 13">
            <a:extLst>
              <a:ext uri="{FF2B5EF4-FFF2-40B4-BE49-F238E27FC236}">
                <a16:creationId xmlns:a16="http://schemas.microsoft.com/office/drawing/2014/main" id="{7B9E514D-B0BD-F8FB-03BF-F28EFEA935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6776385" y="13215145"/>
            <a:ext cx="794183" cy="545682"/>
          </a:xfrm>
          <a:prstGeom prst="rect">
            <a:avLst/>
          </a:prstGeom>
        </xdr:spPr>
      </xdr:pic>
      <xdr:pic>
        <xdr:nvPicPr>
          <xdr:cNvPr id="15" name="Image 14">
            <a:extLst>
              <a:ext uri="{FF2B5EF4-FFF2-40B4-BE49-F238E27FC236}">
                <a16:creationId xmlns:a16="http://schemas.microsoft.com/office/drawing/2014/main" id="{455B9BD2-7B4E-E143-9966-D1C0883D62C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4373489" y="13056605"/>
            <a:ext cx="765322" cy="469481"/>
          </a:xfrm>
          <a:prstGeom prst="rect">
            <a:avLst/>
          </a:prstGeom>
        </xdr:spPr>
      </xdr:pic>
      <xdr:sp macro="" textlink="">
        <xdr:nvSpPr>
          <xdr:cNvPr id="16" name="ZoneTexte 15">
            <a:extLst>
              <a:ext uri="{FF2B5EF4-FFF2-40B4-BE49-F238E27FC236}">
                <a16:creationId xmlns:a16="http://schemas.microsoft.com/office/drawing/2014/main" id="{13314D3D-296D-19B6-97E0-A6A4847B0BCA}"/>
              </a:ext>
            </a:extLst>
          </xdr:cNvPr>
          <xdr:cNvSpPr txBox="1"/>
        </xdr:nvSpPr>
        <xdr:spPr>
          <a:xfrm>
            <a:off x="2113280" y="11483480"/>
            <a:ext cx="406400" cy="2866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>
                <a:solidFill>
                  <a:schemeClr val="bg1"/>
                </a:solidFill>
              </a:rPr>
              <a:t>B7</a:t>
            </a:r>
          </a:p>
        </xdr:txBody>
      </xdr:sp>
      <xdr:sp macro="" textlink="">
        <xdr:nvSpPr>
          <xdr:cNvPr id="17" name="ZoneTexte 16">
            <a:extLst>
              <a:ext uri="{FF2B5EF4-FFF2-40B4-BE49-F238E27FC236}">
                <a16:creationId xmlns:a16="http://schemas.microsoft.com/office/drawing/2014/main" id="{B37F2EAA-A356-F748-89DD-9378760B5F58}"/>
              </a:ext>
            </a:extLst>
          </xdr:cNvPr>
          <xdr:cNvSpPr txBox="1"/>
        </xdr:nvSpPr>
        <xdr:spPr>
          <a:xfrm>
            <a:off x="3255889" y="12765984"/>
            <a:ext cx="477520" cy="2804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>
                <a:solidFill>
                  <a:schemeClr val="bg1"/>
                </a:solidFill>
              </a:rPr>
              <a:t>B100</a:t>
            </a:r>
          </a:p>
        </xdr:txBody>
      </xdr:sp>
      <xdr:sp macro="" textlink="">
        <xdr:nvSpPr>
          <xdr:cNvPr id="18" name="ZoneTexte 17">
            <a:extLst>
              <a:ext uri="{FF2B5EF4-FFF2-40B4-BE49-F238E27FC236}">
                <a16:creationId xmlns:a16="http://schemas.microsoft.com/office/drawing/2014/main" id="{893277E2-0656-6C4D-9535-B96C076D3448}"/>
              </a:ext>
            </a:extLst>
          </xdr:cNvPr>
          <xdr:cNvSpPr txBox="1"/>
        </xdr:nvSpPr>
        <xdr:spPr>
          <a:xfrm>
            <a:off x="4495409" y="13184665"/>
            <a:ext cx="468142" cy="2804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>
                <a:solidFill>
                  <a:schemeClr val="bg1"/>
                </a:solidFill>
              </a:rPr>
              <a:t>HVO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119170</xdr:colOff>
      <xdr:row>5</xdr:row>
      <xdr:rowOff>1778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E3E72157-EF52-4B31-8BDE-71E34DBCC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15155970" cy="975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3BA07-F09E-6A46-AB45-8CF025850A7D}">
  <dimension ref="B7:L44"/>
  <sheetViews>
    <sheetView showGridLines="0" tabSelected="1" zoomScale="75" zoomScaleNormal="75" workbookViewId="0">
      <selection activeCell="G11" sqref="G11"/>
    </sheetView>
  </sheetViews>
  <sheetFormatPr baseColWidth="10" defaultColWidth="11" defaultRowHeight="15.5"/>
  <cols>
    <col min="1" max="1" width="0.83203125" customWidth="1"/>
    <col min="2" max="2" width="38.5" bestFit="1" customWidth="1"/>
    <col min="3" max="3" width="23.1640625" bestFit="1" customWidth="1"/>
    <col min="4" max="4" width="12.33203125" customWidth="1"/>
    <col min="5" max="5" width="13.83203125" customWidth="1"/>
    <col min="7" max="7" width="14.83203125" bestFit="1" customWidth="1"/>
    <col min="8" max="8" width="17.83203125" bestFit="1" customWidth="1"/>
    <col min="9" max="9" width="14.83203125" customWidth="1"/>
    <col min="10" max="10" width="18.5" bestFit="1" customWidth="1"/>
    <col min="11" max="11" width="17.83203125" bestFit="1" customWidth="1"/>
    <col min="12" max="12" width="13.33203125" bestFit="1" customWidth="1"/>
  </cols>
  <sheetData>
    <row r="7" spans="2:6">
      <c r="B7" s="4" t="s">
        <v>0</v>
      </c>
      <c r="C7" s="5" t="s">
        <v>1</v>
      </c>
      <c r="D7" s="6" t="s">
        <v>31</v>
      </c>
      <c r="E7" s="23" t="s">
        <v>33</v>
      </c>
    </row>
    <row r="8" spans="2:6">
      <c r="B8" s="61" t="s">
        <v>2</v>
      </c>
      <c r="C8" t="s">
        <v>8</v>
      </c>
      <c r="D8" s="62">
        <v>300</v>
      </c>
      <c r="E8" s="31">
        <f>1.67*D8</f>
        <v>501</v>
      </c>
      <c r="F8" s="29"/>
    </row>
    <row r="9" spans="2:6">
      <c r="B9" s="61"/>
      <c r="C9" t="s">
        <v>9</v>
      </c>
      <c r="D9" s="62"/>
      <c r="E9" s="31">
        <f>1.67*D8</f>
        <v>501</v>
      </c>
      <c r="F9" s="29"/>
    </row>
    <row r="10" spans="2:6">
      <c r="B10" s="61"/>
      <c r="C10" t="s">
        <v>28</v>
      </c>
      <c r="D10" s="62"/>
      <c r="E10" s="31"/>
      <c r="F10" s="29"/>
    </row>
    <row r="11" spans="2:6">
      <c r="B11" s="61"/>
      <c r="C11" t="s">
        <v>40</v>
      </c>
      <c r="D11" s="62"/>
      <c r="E11" s="31"/>
      <c r="F11" s="29"/>
    </row>
    <row r="12" spans="2:6">
      <c r="B12" s="7" t="s">
        <v>3</v>
      </c>
      <c r="C12" t="s">
        <v>4</v>
      </c>
      <c r="D12" s="8">
        <v>325</v>
      </c>
      <c r="E12" s="31">
        <v>315</v>
      </c>
      <c r="F12" s="29"/>
    </row>
    <row r="13" spans="2:6">
      <c r="B13" s="7" t="s">
        <v>43</v>
      </c>
      <c r="C13" t="s">
        <v>5</v>
      </c>
      <c r="D13" s="8">
        <v>30</v>
      </c>
      <c r="E13" s="31">
        <v>125</v>
      </c>
    </row>
    <row r="14" spans="2:6">
      <c r="B14" s="10" t="s">
        <v>39</v>
      </c>
      <c r="C14" s="11" t="s">
        <v>6</v>
      </c>
      <c r="D14" s="24">
        <v>342</v>
      </c>
      <c r="E14" s="32">
        <v>301</v>
      </c>
    </row>
    <row r="16" spans="2:6">
      <c r="B16" s="4"/>
      <c r="C16" s="5"/>
      <c r="D16" s="6" t="s">
        <v>34</v>
      </c>
    </row>
    <row r="17" spans="2:12">
      <c r="B17" s="10" t="s">
        <v>35</v>
      </c>
      <c r="C17" s="11"/>
      <c r="D17" s="13">
        <v>20</v>
      </c>
    </row>
    <row r="18" spans="2:12">
      <c r="B18" s="22"/>
      <c r="D18" s="21"/>
      <c r="H18" s="1"/>
      <c r="I18" s="1"/>
      <c r="J18" s="1"/>
      <c r="K18" s="1"/>
      <c r="L18" s="1"/>
    </row>
    <row r="19" spans="2:12">
      <c r="B19" s="4" t="s">
        <v>7</v>
      </c>
      <c r="C19" s="5" t="s">
        <v>45</v>
      </c>
      <c r="D19" s="12">
        <v>87</v>
      </c>
      <c r="H19" s="1"/>
      <c r="I19" s="1"/>
      <c r="J19" s="1"/>
      <c r="K19" s="1"/>
      <c r="L19" s="1"/>
    </row>
    <row r="20" spans="2:12">
      <c r="B20" s="7"/>
      <c r="C20" t="s">
        <v>46</v>
      </c>
      <c r="D20" s="47">
        <f>D19*0.4</f>
        <v>34.800000000000004</v>
      </c>
      <c r="F20" s="3"/>
      <c r="H20" s="1"/>
      <c r="I20" s="1"/>
      <c r="J20" s="1"/>
      <c r="K20" s="1"/>
      <c r="L20" s="1"/>
    </row>
    <row r="21" spans="2:12">
      <c r="B21" s="7"/>
      <c r="C21" t="s">
        <v>47</v>
      </c>
      <c r="D21" s="47">
        <f>0.2*D19</f>
        <v>17.400000000000002</v>
      </c>
      <c r="H21" s="1"/>
      <c r="I21" s="1"/>
      <c r="J21" s="1"/>
      <c r="K21" s="1"/>
      <c r="L21" s="1"/>
    </row>
    <row r="22" spans="2:12" hidden="1">
      <c r="B22" s="7"/>
      <c r="C22" t="s">
        <v>29</v>
      </c>
      <c r="D22" s="9"/>
      <c r="H22" s="1"/>
      <c r="I22" s="1"/>
      <c r="J22" s="1"/>
      <c r="K22" s="1"/>
      <c r="L22" s="1"/>
    </row>
    <row r="23" spans="2:12">
      <c r="B23" s="7"/>
      <c r="C23" t="s">
        <v>48</v>
      </c>
      <c r="D23" s="9">
        <v>20</v>
      </c>
      <c r="H23" s="1"/>
      <c r="I23" s="1"/>
      <c r="J23" s="1"/>
      <c r="K23" s="1"/>
      <c r="L23" s="1"/>
    </row>
    <row r="24" spans="2:12">
      <c r="B24" s="10"/>
      <c r="C24" s="11" t="s">
        <v>49</v>
      </c>
      <c r="D24" s="48">
        <v>9.1</v>
      </c>
      <c r="H24" s="1"/>
      <c r="I24" s="1"/>
      <c r="J24" s="1"/>
      <c r="K24" s="1"/>
      <c r="L24" s="1"/>
    </row>
    <row r="25" spans="2:12">
      <c r="D25" s="3"/>
      <c r="H25" s="1"/>
      <c r="I25" s="1"/>
      <c r="J25" s="1"/>
      <c r="K25" s="1"/>
      <c r="L25" s="1"/>
    </row>
    <row r="26" spans="2:12">
      <c r="D26" s="3"/>
      <c r="G26" s="30"/>
      <c r="I26" s="1"/>
      <c r="J26" s="1"/>
      <c r="K26" s="1"/>
      <c r="L26" s="1"/>
    </row>
    <row r="27" spans="2:12">
      <c r="D27" s="3"/>
      <c r="H27" s="1"/>
      <c r="I27" s="1"/>
      <c r="J27" s="1"/>
      <c r="K27" s="1"/>
      <c r="L27" s="1"/>
    </row>
    <row r="28" spans="2:12">
      <c r="H28" s="1"/>
      <c r="I28" s="1"/>
      <c r="J28" s="1"/>
      <c r="K28" s="1"/>
      <c r="L28" s="1"/>
    </row>
    <row r="29" spans="2:12" ht="16" customHeight="1">
      <c r="C29" s="73" t="s">
        <v>32</v>
      </c>
      <c r="D29" s="74"/>
      <c r="E29" s="74"/>
      <c r="F29" s="75"/>
      <c r="G29" s="76" t="s">
        <v>10</v>
      </c>
      <c r="H29" s="77"/>
      <c r="I29" s="78"/>
      <c r="J29" s="69" t="s">
        <v>11</v>
      </c>
      <c r="K29" s="70"/>
      <c r="L29" s="71"/>
    </row>
    <row r="30" spans="2:12">
      <c r="C30" s="79" t="s">
        <v>12</v>
      </c>
      <c r="D30" s="80"/>
      <c r="E30" s="80"/>
      <c r="F30" s="81"/>
      <c r="G30" s="15" t="s">
        <v>13</v>
      </c>
      <c r="H30" s="16" t="s">
        <v>14</v>
      </c>
      <c r="I30" s="17" t="s">
        <v>26</v>
      </c>
      <c r="J30" s="18" t="s">
        <v>15</v>
      </c>
      <c r="K30" s="19" t="s">
        <v>14</v>
      </c>
      <c r="L30" s="20" t="s">
        <v>26</v>
      </c>
    </row>
    <row r="31" spans="2:12" ht="16" customHeight="1">
      <c r="B31" s="2" t="s">
        <v>20</v>
      </c>
      <c r="C31" s="72" t="str">
        <f>B8</f>
        <v>Ligne Fos s/mer &gt; ZA Saint Quentin Fallavier</v>
      </c>
      <c r="D31" s="72"/>
      <c r="E31" s="72"/>
      <c r="F31" s="72"/>
      <c r="G31" s="26" t="str">
        <f>B12</f>
        <v>Fos&gt; PEH</v>
      </c>
      <c r="H31" s="26" t="str">
        <f>B13</f>
        <v>PEH&gt; SQF ou Vénisieux&gt;SQF</v>
      </c>
      <c r="I31" s="26" t="s">
        <v>27</v>
      </c>
      <c r="J31" s="27" t="str">
        <f>B14</f>
        <v>Fos&gt; Venissieux</v>
      </c>
      <c r="K31" s="27" t="str">
        <f>B13</f>
        <v>PEH&gt; SQF ou Vénisieux&gt;SQF</v>
      </c>
      <c r="L31" s="27" t="s">
        <v>27</v>
      </c>
    </row>
    <row r="32" spans="2:12">
      <c r="B32" s="2" t="s">
        <v>25</v>
      </c>
      <c r="C32" s="25" t="s">
        <v>16</v>
      </c>
      <c r="D32" s="25" t="s">
        <v>17</v>
      </c>
      <c r="E32" s="25" t="s">
        <v>18</v>
      </c>
      <c r="F32" s="25" t="s">
        <v>19</v>
      </c>
      <c r="G32" s="26"/>
      <c r="H32" s="26" t="s">
        <v>17</v>
      </c>
      <c r="I32" s="26"/>
      <c r="J32" s="28"/>
      <c r="K32" s="28" t="s">
        <v>17</v>
      </c>
      <c r="L32" s="28"/>
    </row>
    <row r="33" spans="2:12" ht="25" customHeight="1">
      <c r="B33" s="4" t="s">
        <v>21</v>
      </c>
      <c r="C33" s="45">
        <f>E8</f>
        <v>501</v>
      </c>
      <c r="D33" s="46">
        <f>E9</f>
        <v>501</v>
      </c>
      <c r="E33" s="46">
        <f>E10</f>
        <v>0</v>
      </c>
      <c r="F33" s="35">
        <f>E11</f>
        <v>0</v>
      </c>
      <c r="G33" s="34">
        <f>E12</f>
        <v>315</v>
      </c>
      <c r="H33" s="33">
        <f>E13</f>
        <v>125</v>
      </c>
      <c r="I33" s="35">
        <f>H33+G33</f>
        <v>440</v>
      </c>
      <c r="J33" s="33">
        <f>E14</f>
        <v>301</v>
      </c>
      <c r="K33" s="33">
        <f>E13</f>
        <v>125</v>
      </c>
      <c r="L33" s="35">
        <f>K33+J33</f>
        <v>426</v>
      </c>
    </row>
    <row r="34" spans="2:12" ht="25" customHeight="1">
      <c r="B34" s="36" t="s">
        <v>30</v>
      </c>
      <c r="C34" s="37">
        <f>(D19*$D8*$D17)/1000000</f>
        <v>0.52200000000000002</v>
      </c>
      <c r="D34" s="38">
        <f>(D20*$D8*$D17)/1000000</f>
        <v>0.20880000000000004</v>
      </c>
      <c r="E34" s="38">
        <f>(D21*$D8*$D17)/1000000</f>
        <v>0.10440000000000002</v>
      </c>
      <c r="F34" s="41">
        <f>(D22*$D8*$D17)/1000000</f>
        <v>0</v>
      </c>
      <c r="G34" s="39">
        <f>(D23*$D12*$D17)/1000000</f>
        <v>0.13</v>
      </c>
      <c r="H34" s="40">
        <f>(D20*$D13*$D17)/1000000</f>
        <v>2.0880000000000003E-2</v>
      </c>
      <c r="I34" s="41">
        <f>H34+G34</f>
        <v>0.15088000000000001</v>
      </c>
      <c r="J34" s="40">
        <f>(D24*$D14*$D17)/1000000</f>
        <v>6.2244000000000001E-2</v>
      </c>
      <c r="K34" s="40">
        <f>(D20*$D13*$D17)/1000000</f>
        <v>2.0880000000000003E-2</v>
      </c>
      <c r="L34" s="41">
        <f>K34+J34</f>
        <v>8.3124000000000003E-2</v>
      </c>
    </row>
    <row r="35" spans="2:12" ht="25" customHeight="1">
      <c r="B35" s="14" t="s">
        <v>22</v>
      </c>
      <c r="C35" s="66" t="s">
        <v>23</v>
      </c>
      <c r="D35" s="67"/>
      <c r="E35" s="67"/>
      <c r="F35" s="68"/>
      <c r="G35" s="66" t="s">
        <v>36</v>
      </c>
      <c r="H35" s="67"/>
      <c r="I35" s="68"/>
      <c r="J35" s="67" t="s">
        <v>24</v>
      </c>
      <c r="K35" s="67"/>
      <c r="L35" s="68"/>
    </row>
    <row r="36" spans="2:12" ht="25" customHeight="1">
      <c r="B36" s="36" t="s">
        <v>54</v>
      </c>
      <c r="C36" s="39"/>
      <c r="D36" s="40"/>
      <c r="E36" s="40"/>
      <c r="F36" s="44"/>
      <c r="G36" s="63"/>
      <c r="H36" s="64"/>
      <c r="I36" s="65"/>
      <c r="J36" s="63"/>
      <c r="K36" s="64"/>
      <c r="L36" s="65"/>
    </row>
    <row r="37" spans="2:12" ht="25" customHeight="1">
      <c r="B37" s="14" t="s">
        <v>37</v>
      </c>
      <c r="C37" s="58"/>
      <c r="D37" s="59"/>
      <c r="E37" s="59"/>
      <c r="F37" s="60"/>
      <c r="G37" s="58"/>
      <c r="H37" s="59"/>
      <c r="I37" s="60"/>
      <c r="J37" s="59"/>
      <c r="K37" s="59"/>
      <c r="L37" s="60"/>
    </row>
    <row r="38" spans="2:12" ht="25" customHeight="1">
      <c r="B38" s="2" t="s">
        <v>38</v>
      </c>
      <c r="C38" s="49"/>
      <c r="D38" s="50"/>
      <c r="E38" s="50"/>
      <c r="F38" s="51"/>
      <c r="G38" s="42"/>
      <c r="H38" s="22"/>
      <c r="I38" s="43"/>
      <c r="J38" s="22"/>
      <c r="K38" s="22"/>
      <c r="L38" s="43"/>
    </row>
    <row r="39" spans="2:12" ht="31" customHeight="1">
      <c r="B39" s="2" t="s">
        <v>41</v>
      </c>
      <c r="C39" s="49" t="s">
        <v>42</v>
      </c>
      <c r="D39" s="50"/>
      <c r="E39" s="50"/>
      <c r="F39" s="51"/>
      <c r="G39" s="52" t="s">
        <v>52</v>
      </c>
      <c r="H39" s="53"/>
      <c r="I39" s="54"/>
      <c r="J39" s="22"/>
      <c r="K39" s="22"/>
      <c r="L39" s="43"/>
    </row>
    <row r="40" spans="2:12" ht="31" customHeight="1">
      <c r="B40" s="2" t="s">
        <v>44</v>
      </c>
      <c r="C40" s="49"/>
      <c r="D40" s="50"/>
      <c r="E40" s="50"/>
      <c r="F40" s="51"/>
      <c r="G40" s="55" t="s">
        <v>50</v>
      </c>
      <c r="H40" s="56"/>
      <c r="I40" s="57"/>
      <c r="J40" s="55" t="s">
        <v>51</v>
      </c>
      <c r="K40" s="56"/>
      <c r="L40" s="57"/>
    </row>
    <row r="41" spans="2:12" ht="16" customHeight="1"/>
    <row r="42" spans="2:12" ht="16" customHeight="1">
      <c r="B42" s="29"/>
    </row>
    <row r="43" spans="2:12" ht="16" customHeight="1">
      <c r="B43" t="s">
        <v>53</v>
      </c>
    </row>
    <row r="44" spans="2:12">
      <c r="B44" s="30"/>
    </row>
  </sheetData>
  <mergeCells count="21">
    <mergeCell ref="C37:F37"/>
    <mergeCell ref="C38:F38"/>
    <mergeCell ref="G37:I37"/>
    <mergeCell ref="J37:L37"/>
    <mergeCell ref="B8:B11"/>
    <mergeCell ref="D8:D11"/>
    <mergeCell ref="G36:I36"/>
    <mergeCell ref="J36:L36"/>
    <mergeCell ref="G35:I35"/>
    <mergeCell ref="J35:L35"/>
    <mergeCell ref="J29:L29"/>
    <mergeCell ref="C31:F31"/>
    <mergeCell ref="C29:F29"/>
    <mergeCell ref="G29:I29"/>
    <mergeCell ref="C35:F35"/>
    <mergeCell ref="C30:F30"/>
    <mergeCell ref="C39:F39"/>
    <mergeCell ref="G39:I39"/>
    <mergeCell ref="C40:F40"/>
    <mergeCell ref="G40:I40"/>
    <mergeCell ref="J40:L4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fd209f-f543-440a-ac46-838eb5750a35" xsi:nil="true"/>
    <lcf76f155ced4ddcb4097134ff3c332f xmlns="d293ae33-876b-469f-8a6b-edc0147a419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7593628597B74FB55061F8869542BD" ma:contentTypeVersion="13" ma:contentTypeDescription="Crée un document." ma:contentTypeScope="" ma:versionID="95ab8802ddea3edb1a3ca7818af51e62">
  <xsd:schema xmlns:xsd="http://www.w3.org/2001/XMLSchema" xmlns:xs="http://www.w3.org/2001/XMLSchema" xmlns:p="http://schemas.microsoft.com/office/2006/metadata/properties" xmlns:ns2="d293ae33-876b-469f-8a6b-edc0147a4193" xmlns:ns3="f1fd209f-f543-440a-ac46-838eb5750a35" targetNamespace="http://schemas.microsoft.com/office/2006/metadata/properties" ma:root="true" ma:fieldsID="f403e7a13486b178d369ceb72cec39da" ns2:_="" ns3:_="">
    <xsd:import namespace="d293ae33-876b-469f-8a6b-edc0147a4193"/>
    <xsd:import namespace="f1fd209f-f543-440a-ac46-838eb5750a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3ae33-876b-469f-8a6b-edc0147a41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8158ac94-948c-4c9f-8917-6cd0844af3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fd209f-f543-440a-ac46-838eb5750a3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87a7e28-ec85-4a70-91ad-cb770065a1f4}" ma:internalName="TaxCatchAll" ma:showField="CatchAllData" ma:web="f1fd209f-f543-440a-ac46-838eb5750a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0F7D1A-3AC5-4D4F-AF26-EF6F1B195DD3}">
  <ds:schemaRefs>
    <ds:schemaRef ds:uri="d293ae33-876b-469f-8a6b-edc0147a4193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f1fd209f-f543-440a-ac46-838eb5750a35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93DDAE-DA0A-4427-8EC2-C02A860719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93ae33-876b-469f-8a6b-edc0147a4193"/>
    <ds:schemaRef ds:uri="f1fd209f-f543-440a-ac46-838eb5750a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B0D7D7-07F4-4068-ACBC-D5476EB911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Ludiwine Perrier</dc:creator>
  <cp:keywords/>
  <dc:description/>
  <cp:lastModifiedBy>CELETTE Julia</cp:lastModifiedBy>
  <cp:revision/>
  <dcterms:created xsi:type="dcterms:W3CDTF">2023-03-30T07:17:03Z</dcterms:created>
  <dcterms:modified xsi:type="dcterms:W3CDTF">2023-05-05T08:57:00Z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0x0101002B8380986F8E7346BFBB6B83C5109FD8</vt:lpwstr>
  </property>
  <property fmtid="{D5CDD505-2E9C-101B-9397-08002B2CF9AE}" pid="3" name="MediaServiceImageTags">
    <vt:lpwstr/>
  </property>
</Properties>
</file>