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f676dc507674c0/Bureau/"/>
    </mc:Choice>
  </mc:AlternateContent>
  <xr:revisionPtr revIDLastSave="421" documentId="8_{FDE1F618-A11D-44BD-B290-584CD6E01701}" xr6:coauthVersionLast="47" xr6:coauthVersionMax="47" xr10:uidLastSave="{BAA3AE07-34A5-4345-84E4-B4D2C6F4FA6C}"/>
  <bookViews>
    <workbookView xWindow="-120" yWindow="-120" windowWidth="20730" windowHeight="11160" xr2:uid="{841FCCA8-35EF-4FF7-B083-C527C38E5FD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8" i="1"/>
  <c r="D9" i="1"/>
  <c r="D10" i="1"/>
  <c r="D11" i="1"/>
  <c r="I8" i="1"/>
  <c r="I9" i="1"/>
  <c r="I10" i="1"/>
  <c r="I11" i="1"/>
  <c r="I7" i="1"/>
  <c r="G6" i="1"/>
  <c r="I6" i="1" s="1"/>
  <c r="I5" i="1"/>
  <c r="G4" i="1"/>
  <c r="I4" i="1" s="1"/>
  <c r="I3" i="1"/>
  <c r="I13" i="1" l="1"/>
  <c r="B6" i="1" l="1"/>
  <c r="D6" i="1" s="1"/>
  <c r="B4" i="1"/>
  <c r="D4" i="1" s="1"/>
  <c r="D7" i="1"/>
  <c r="D5" i="1"/>
  <c r="D3" i="1"/>
  <c r="D13" i="1" l="1"/>
  <c r="G14" i="1" s="1"/>
</calcChain>
</file>

<file path=xl/sharedStrings.xml><?xml version="1.0" encoding="utf-8"?>
<sst xmlns="http://schemas.openxmlformats.org/spreadsheetml/2006/main" count="64" uniqueCount="24">
  <si>
    <t>Matériel transporté</t>
  </si>
  <si>
    <t>Qté</t>
  </si>
  <si>
    <t>Poids total</t>
  </si>
  <si>
    <t>Pistes moquettes</t>
  </si>
  <si>
    <t>Paires Enrouleurs</t>
  </si>
  <si>
    <t>Kg</t>
  </si>
  <si>
    <t>Appareils SG11 + valise</t>
  </si>
  <si>
    <t>Appareils Full Arm 05 + valise</t>
  </si>
  <si>
    <t>Poids Total Roulant</t>
  </si>
  <si>
    <t>Poids en charge de la remorque</t>
  </si>
  <si>
    <t>Poids en charge du véhicule</t>
  </si>
  <si>
    <t>Poids unité</t>
  </si>
  <si>
    <t>Autre</t>
  </si>
  <si>
    <t>Remorque vide</t>
  </si>
  <si>
    <t>Si vous emportez du matériel supplémentaire, rajoutez le dans les lignes "Autre".</t>
  </si>
  <si>
    <t>Passager(s)</t>
  </si>
  <si>
    <t>Valise Pesons piges Chronos</t>
  </si>
  <si>
    <t>Aspirateur</t>
  </si>
  <si>
    <t>Poids tractable autorisé avec votre véhicule</t>
  </si>
  <si>
    <t>PTAC du véhicule (Case F2 C.G.)</t>
  </si>
  <si>
    <t>PTAC de la remorque du CoReg</t>
  </si>
  <si>
    <r>
      <t xml:space="preserve">Tableau à remplir pour vérifier si vous êtes en capacité d'emporter le matériel que vous souhaitez.
1 : Renseigner les cases jaunes avec les chiffres indiqués sur votre carte grise (Cases F2, F3 et G).
2: Indiquez la quantité de matériel ou personnes que vous emportez dans votre véhicule ou dans la remorque. Si vous ne prenez pas la remorque indiquez 0 dans la case remorque vide.
</t>
    </r>
    <r>
      <rPr>
        <b/>
        <sz val="10"/>
        <color theme="1"/>
        <rFont val="Calibri"/>
        <family val="2"/>
        <scheme val="minor"/>
      </rPr>
      <t>Si aucune case ne passe du vert au rouge, c'est OK.</t>
    </r>
  </si>
  <si>
    <r>
      <t xml:space="preserve">Poids du véhicule à vide </t>
    </r>
    <r>
      <rPr>
        <b/>
        <sz val="11"/>
        <color theme="1"/>
        <rFont val="Calibri"/>
        <family val="2"/>
        <scheme val="minor"/>
      </rPr>
      <t>(Case G carte grise)</t>
    </r>
  </si>
  <si>
    <r>
      <t xml:space="preserve">Poids Total Roulant Autorisé </t>
    </r>
    <r>
      <rPr>
        <b/>
        <sz val="11"/>
        <color theme="1"/>
        <rFont val="Calibri"/>
        <family val="2"/>
        <scheme val="minor"/>
      </rPr>
      <t>(Case F3 carte grise)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</si>
</sst>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1" fillId="2" borderId="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9" xfId="0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2" fmlaLink="$C$3" max="30000" page="10" val="17"/>
</file>

<file path=xl/ctrlProps/ctrlProp10.xml><?xml version="1.0" encoding="utf-8"?>
<formControlPr xmlns="http://schemas.microsoft.com/office/spreadsheetml/2009/9/main" objectType="Spin" dx="22" fmlaLink="H$7" max="30000" page="10" val="0"/>
</file>

<file path=xl/ctrlProps/ctrlProp11.xml><?xml version="1.0" encoding="utf-8"?>
<formControlPr xmlns="http://schemas.microsoft.com/office/spreadsheetml/2009/9/main" objectType="Spin" dx="22" fmlaLink="$C$12" max="1" page="10"/>
</file>

<file path=xl/ctrlProps/ctrlProp12.xml><?xml version="1.0" encoding="utf-8"?>
<formControlPr xmlns="http://schemas.microsoft.com/office/spreadsheetml/2009/9/main" objectType="Spin" dx="22" fmlaLink="$C$8" max="30000" page="10"/>
</file>

<file path=xl/ctrlProps/ctrlProp13.xml><?xml version="1.0" encoding="utf-8"?>
<formControlPr xmlns="http://schemas.microsoft.com/office/spreadsheetml/2009/9/main" objectType="Spin" dx="22" fmlaLink="$C$9" max="30000" page="10" val="0"/>
</file>

<file path=xl/ctrlProps/ctrlProp14.xml><?xml version="1.0" encoding="utf-8"?>
<formControlPr xmlns="http://schemas.microsoft.com/office/spreadsheetml/2009/9/main" objectType="Spin" dx="22" fmlaLink="$C$10" max="30000" page="10" val="0"/>
</file>

<file path=xl/ctrlProps/ctrlProp15.xml><?xml version="1.0" encoding="utf-8"?>
<formControlPr xmlns="http://schemas.microsoft.com/office/spreadsheetml/2009/9/main" objectType="Spin" dx="22" fmlaLink="$C$11" max="30000" page="10" val="0"/>
</file>

<file path=xl/ctrlProps/ctrlProp16.xml><?xml version="1.0" encoding="utf-8"?>
<formControlPr xmlns="http://schemas.microsoft.com/office/spreadsheetml/2009/9/main" objectType="Spin" dx="22" fmlaLink="$H$8" max="30000" page="10" val="0"/>
</file>

<file path=xl/ctrlProps/ctrlProp17.xml><?xml version="1.0" encoding="utf-8"?>
<formControlPr xmlns="http://schemas.microsoft.com/office/spreadsheetml/2009/9/main" objectType="Spin" dx="22" fmlaLink="$H$9" max="30000" page="10"/>
</file>

<file path=xl/ctrlProps/ctrlProp18.xml><?xml version="1.0" encoding="utf-8"?>
<formControlPr xmlns="http://schemas.microsoft.com/office/spreadsheetml/2009/9/main" objectType="Spin" dx="22" fmlaLink="$H10" max="30000" page="10" val="0"/>
</file>

<file path=xl/ctrlProps/ctrlProp19.xml><?xml version="1.0" encoding="utf-8"?>
<formControlPr xmlns="http://schemas.microsoft.com/office/spreadsheetml/2009/9/main" objectType="Spin" dx="22" fmlaLink="$H$11" max="30000" page="10" val="0"/>
</file>

<file path=xl/ctrlProps/ctrlProp2.xml><?xml version="1.0" encoding="utf-8"?>
<formControlPr xmlns="http://schemas.microsoft.com/office/spreadsheetml/2009/9/main" objectType="Spin" dx="22" fmlaLink="$C$4" max="30000" page="10" val="0"/>
</file>

<file path=xl/ctrlProps/ctrlProp3.xml><?xml version="1.0" encoding="utf-8"?>
<formControlPr xmlns="http://schemas.microsoft.com/office/spreadsheetml/2009/9/main" objectType="Spin" dx="22" fmlaLink="$C$5" max="30000" page="10" val="0"/>
</file>

<file path=xl/ctrlProps/ctrlProp4.xml><?xml version="1.0" encoding="utf-8"?>
<formControlPr xmlns="http://schemas.microsoft.com/office/spreadsheetml/2009/9/main" objectType="Spin" dx="22" fmlaLink="$C$6" max="30000" page="10" val="0"/>
</file>

<file path=xl/ctrlProps/ctrlProp5.xml><?xml version="1.0" encoding="utf-8"?>
<formControlPr xmlns="http://schemas.microsoft.com/office/spreadsheetml/2009/9/main" objectType="Spin" dx="22" fmlaLink="$C$7" max="30000" page="10"/>
</file>

<file path=xl/ctrlProps/ctrlProp6.xml><?xml version="1.0" encoding="utf-8"?>
<formControlPr xmlns="http://schemas.microsoft.com/office/spreadsheetml/2009/9/main" objectType="Spin" dx="22" fmlaLink="H$3" max="30000" page="10" val="3"/>
</file>

<file path=xl/ctrlProps/ctrlProp7.xml><?xml version="1.0" encoding="utf-8"?>
<formControlPr xmlns="http://schemas.microsoft.com/office/spreadsheetml/2009/9/main" objectType="Spin" dx="22" fmlaLink="H$4" max="30000" page="10" val="7"/>
</file>

<file path=xl/ctrlProps/ctrlProp8.xml><?xml version="1.0" encoding="utf-8"?>
<formControlPr xmlns="http://schemas.microsoft.com/office/spreadsheetml/2009/9/main" objectType="Spin" dx="22" fmlaLink="H$5" max="30000" page="10"/>
</file>

<file path=xl/ctrlProps/ctrlProp9.xml><?xml version="1.0" encoding="utf-8"?>
<formControlPr xmlns="http://schemas.microsoft.com/office/spreadsheetml/2009/9/main" objectType="Spin" dx="22" fmlaLink="H$6" max="30000" page="10" val="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2</xdr:row>
          <xdr:rowOff>9525</xdr:rowOff>
        </xdr:from>
        <xdr:to>
          <xdr:col>3</xdr:col>
          <xdr:colOff>0</xdr:colOff>
          <xdr:row>2</xdr:row>
          <xdr:rowOff>180975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3</xdr:row>
          <xdr:rowOff>9525</xdr:rowOff>
        </xdr:from>
        <xdr:to>
          <xdr:col>3</xdr:col>
          <xdr:colOff>0</xdr:colOff>
          <xdr:row>3</xdr:row>
          <xdr:rowOff>180975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4</xdr:row>
          <xdr:rowOff>9525</xdr:rowOff>
        </xdr:from>
        <xdr:to>
          <xdr:col>3</xdr:col>
          <xdr:colOff>0</xdr:colOff>
          <xdr:row>4</xdr:row>
          <xdr:rowOff>180975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5</xdr:row>
          <xdr:rowOff>9525</xdr:rowOff>
        </xdr:from>
        <xdr:to>
          <xdr:col>3</xdr:col>
          <xdr:colOff>0</xdr:colOff>
          <xdr:row>5</xdr:row>
          <xdr:rowOff>180975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6</xdr:row>
          <xdr:rowOff>9525</xdr:rowOff>
        </xdr:from>
        <xdr:to>
          <xdr:col>3</xdr:col>
          <xdr:colOff>0</xdr:colOff>
          <xdr:row>6</xdr:row>
          <xdr:rowOff>180975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2</xdr:row>
          <xdr:rowOff>9525</xdr:rowOff>
        </xdr:from>
        <xdr:to>
          <xdr:col>8</xdr:col>
          <xdr:colOff>0</xdr:colOff>
          <xdr:row>2</xdr:row>
          <xdr:rowOff>180975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3</xdr:row>
          <xdr:rowOff>9525</xdr:rowOff>
        </xdr:from>
        <xdr:to>
          <xdr:col>8</xdr:col>
          <xdr:colOff>0</xdr:colOff>
          <xdr:row>3</xdr:row>
          <xdr:rowOff>180975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4</xdr:row>
          <xdr:rowOff>9525</xdr:rowOff>
        </xdr:from>
        <xdr:to>
          <xdr:col>8</xdr:col>
          <xdr:colOff>0</xdr:colOff>
          <xdr:row>4</xdr:row>
          <xdr:rowOff>180975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5</xdr:row>
          <xdr:rowOff>9525</xdr:rowOff>
        </xdr:from>
        <xdr:to>
          <xdr:col>8</xdr:col>
          <xdr:colOff>0</xdr:colOff>
          <xdr:row>5</xdr:row>
          <xdr:rowOff>180975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6</xdr:row>
          <xdr:rowOff>9525</xdr:rowOff>
        </xdr:from>
        <xdr:to>
          <xdr:col>8</xdr:col>
          <xdr:colOff>0</xdr:colOff>
          <xdr:row>6</xdr:row>
          <xdr:rowOff>180975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11</xdr:row>
          <xdr:rowOff>9525</xdr:rowOff>
        </xdr:from>
        <xdr:to>
          <xdr:col>3</xdr:col>
          <xdr:colOff>0</xdr:colOff>
          <xdr:row>11</xdr:row>
          <xdr:rowOff>180975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7</xdr:row>
          <xdr:rowOff>9525</xdr:rowOff>
        </xdr:from>
        <xdr:to>
          <xdr:col>3</xdr:col>
          <xdr:colOff>0</xdr:colOff>
          <xdr:row>7</xdr:row>
          <xdr:rowOff>180975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8</xdr:row>
          <xdr:rowOff>9525</xdr:rowOff>
        </xdr:from>
        <xdr:to>
          <xdr:col>3</xdr:col>
          <xdr:colOff>0</xdr:colOff>
          <xdr:row>8</xdr:row>
          <xdr:rowOff>180975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9</xdr:row>
          <xdr:rowOff>9525</xdr:rowOff>
        </xdr:from>
        <xdr:to>
          <xdr:col>3</xdr:col>
          <xdr:colOff>0</xdr:colOff>
          <xdr:row>9</xdr:row>
          <xdr:rowOff>180975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10</xdr:row>
          <xdr:rowOff>9525</xdr:rowOff>
        </xdr:from>
        <xdr:to>
          <xdr:col>3</xdr:col>
          <xdr:colOff>0</xdr:colOff>
          <xdr:row>10</xdr:row>
          <xdr:rowOff>180975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7</xdr:row>
          <xdr:rowOff>9525</xdr:rowOff>
        </xdr:from>
        <xdr:to>
          <xdr:col>8</xdr:col>
          <xdr:colOff>0</xdr:colOff>
          <xdr:row>7</xdr:row>
          <xdr:rowOff>180975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8</xdr:row>
          <xdr:rowOff>9525</xdr:rowOff>
        </xdr:from>
        <xdr:to>
          <xdr:col>8</xdr:col>
          <xdr:colOff>0</xdr:colOff>
          <xdr:row>8</xdr:row>
          <xdr:rowOff>180975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9</xdr:row>
          <xdr:rowOff>9525</xdr:rowOff>
        </xdr:from>
        <xdr:to>
          <xdr:col>8</xdr:col>
          <xdr:colOff>0</xdr:colOff>
          <xdr:row>9</xdr:row>
          <xdr:rowOff>180975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10</xdr:row>
          <xdr:rowOff>9525</xdr:rowOff>
        </xdr:from>
        <xdr:to>
          <xdr:col>8</xdr:col>
          <xdr:colOff>0</xdr:colOff>
          <xdr:row>10</xdr:row>
          <xdr:rowOff>180975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DF96D-A8B6-4AAB-8332-BA16B46DB808}">
  <dimension ref="A1:L16"/>
  <sheetViews>
    <sheetView tabSelected="1" zoomScale="120" zoomScaleNormal="120" workbookViewId="0">
      <selection activeCell="F20" sqref="F20"/>
    </sheetView>
  </sheetViews>
  <sheetFormatPr baseColWidth="10" defaultRowHeight="15" x14ac:dyDescent="0.25"/>
  <cols>
    <col min="1" max="1" width="28.28515625" customWidth="1"/>
    <col min="2" max="2" width="11.140625" bestFit="1" customWidth="1"/>
    <col min="4" max="4" width="10.5703125" bestFit="1" customWidth="1"/>
    <col min="5" max="5" width="5" bestFit="1" customWidth="1"/>
    <col min="6" max="6" width="28.28515625" customWidth="1"/>
    <col min="7" max="7" width="11.140625" bestFit="1" customWidth="1"/>
    <col min="8" max="8" width="11.42578125" customWidth="1"/>
    <col min="9" max="9" width="10.5703125" bestFit="1" customWidth="1"/>
    <col min="10" max="10" width="5" bestFit="1" customWidth="1"/>
  </cols>
  <sheetData>
    <row r="1" spans="1:12" ht="24" thickBot="1" x14ac:dyDescent="0.3">
      <c r="A1" s="41" t="s">
        <v>20</v>
      </c>
      <c r="B1" s="42"/>
      <c r="C1" s="42"/>
      <c r="D1" s="13">
        <v>750</v>
      </c>
      <c r="E1" s="14" t="s">
        <v>5</v>
      </c>
      <c r="F1" s="41" t="s">
        <v>19</v>
      </c>
      <c r="G1" s="42"/>
      <c r="H1" s="42"/>
      <c r="I1" s="20">
        <v>1800</v>
      </c>
      <c r="J1" s="14" t="s">
        <v>5</v>
      </c>
      <c r="K1" s="31" t="s">
        <v>21</v>
      </c>
      <c r="L1" s="32"/>
    </row>
    <row r="2" spans="1:12" x14ac:dyDescent="0.25">
      <c r="A2" s="4" t="s">
        <v>0</v>
      </c>
      <c r="B2" s="5" t="s">
        <v>11</v>
      </c>
      <c r="C2" s="5" t="s">
        <v>1</v>
      </c>
      <c r="D2" s="5" t="s">
        <v>2</v>
      </c>
      <c r="E2" s="12"/>
      <c r="F2" s="4" t="s">
        <v>0</v>
      </c>
      <c r="G2" s="5" t="s">
        <v>11</v>
      </c>
      <c r="H2" s="5" t="s">
        <v>1</v>
      </c>
      <c r="I2" s="5" t="s">
        <v>2</v>
      </c>
      <c r="J2" s="12"/>
      <c r="K2" s="33"/>
      <c r="L2" s="34"/>
    </row>
    <row r="3" spans="1:12" x14ac:dyDescent="0.25">
      <c r="A3" s="2" t="s">
        <v>3</v>
      </c>
      <c r="B3" s="23">
        <v>30</v>
      </c>
      <c r="C3" s="19">
        <v>17</v>
      </c>
      <c r="D3" s="19">
        <f>C3*B3</f>
        <v>510</v>
      </c>
      <c r="E3" s="7" t="s">
        <v>5</v>
      </c>
      <c r="F3" s="6" t="s">
        <v>3</v>
      </c>
      <c r="G3" s="3">
        <v>30</v>
      </c>
      <c r="H3" s="19">
        <v>3</v>
      </c>
      <c r="I3" s="3">
        <f>H3*G3</f>
        <v>90</v>
      </c>
      <c r="J3" s="7" t="s">
        <v>5</v>
      </c>
      <c r="K3" s="33"/>
      <c r="L3" s="34"/>
    </row>
    <row r="4" spans="1:12" x14ac:dyDescent="0.25">
      <c r="A4" s="2" t="s">
        <v>4</v>
      </c>
      <c r="B4" s="23">
        <f>4.8+4.8+0.7+0.7+3</f>
        <v>13.999999999999998</v>
      </c>
      <c r="C4" s="19">
        <v>0</v>
      </c>
      <c r="D4" s="19">
        <f>C4*B4</f>
        <v>0</v>
      </c>
      <c r="E4" s="7" t="s">
        <v>5</v>
      </c>
      <c r="F4" s="6" t="s">
        <v>4</v>
      </c>
      <c r="G4" s="3">
        <f>4.8+4.8+0.7+0.7+3</f>
        <v>13.999999999999998</v>
      </c>
      <c r="H4" s="19">
        <v>7</v>
      </c>
      <c r="I4" s="3">
        <f>H4*G4</f>
        <v>97.999999999999986</v>
      </c>
      <c r="J4" s="7" t="s">
        <v>5</v>
      </c>
      <c r="K4" s="33"/>
      <c r="L4" s="34"/>
    </row>
    <row r="5" spans="1:12" x14ac:dyDescent="0.25">
      <c r="A5" s="2" t="s">
        <v>6</v>
      </c>
      <c r="B5" s="23">
        <v>2.5</v>
      </c>
      <c r="C5" s="19">
        <v>0</v>
      </c>
      <c r="D5" s="19">
        <f t="shared" ref="D5:D7" si="0">C5*B5</f>
        <v>0</v>
      </c>
      <c r="E5" s="7" t="s">
        <v>5</v>
      </c>
      <c r="F5" s="6" t="s">
        <v>6</v>
      </c>
      <c r="G5" s="3">
        <v>2.5</v>
      </c>
      <c r="H5" s="19">
        <v>1</v>
      </c>
      <c r="I5" s="3">
        <f t="shared" ref="I5:I11" si="1">H5*G5</f>
        <v>2.5</v>
      </c>
      <c r="J5" s="7" t="s">
        <v>5</v>
      </c>
      <c r="K5" s="33"/>
      <c r="L5" s="34"/>
    </row>
    <row r="6" spans="1:12" x14ac:dyDescent="0.25">
      <c r="A6" s="2" t="s">
        <v>7</v>
      </c>
      <c r="B6" s="23">
        <f>2+3</f>
        <v>5</v>
      </c>
      <c r="C6" s="19">
        <v>0</v>
      </c>
      <c r="D6" s="19">
        <f t="shared" si="0"/>
        <v>0</v>
      </c>
      <c r="E6" s="7" t="s">
        <v>5</v>
      </c>
      <c r="F6" s="6" t="s">
        <v>7</v>
      </c>
      <c r="G6" s="3">
        <f>2+3</f>
        <v>5</v>
      </c>
      <c r="H6" s="19">
        <v>6</v>
      </c>
      <c r="I6" s="3">
        <f t="shared" si="1"/>
        <v>30</v>
      </c>
      <c r="J6" s="7" t="s">
        <v>5</v>
      </c>
      <c r="K6" s="33"/>
      <c r="L6" s="34"/>
    </row>
    <row r="7" spans="1:12" x14ac:dyDescent="0.25">
      <c r="A7" s="2" t="s">
        <v>16</v>
      </c>
      <c r="B7" s="23">
        <v>10</v>
      </c>
      <c r="C7" s="19">
        <v>1</v>
      </c>
      <c r="D7" s="19">
        <f t="shared" si="0"/>
        <v>10</v>
      </c>
      <c r="E7" s="7" t="s">
        <v>5</v>
      </c>
      <c r="F7" s="2" t="s">
        <v>16</v>
      </c>
      <c r="G7" s="3">
        <v>10</v>
      </c>
      <c r="H7" s="19">
        <v>0</v>
      </c>
      <c r="I7" s="3">
        <f t="shared" si="1"/>
        <v>0</v>
      </c>
      <c r="J7" s="7" t="s">
        <v>5</v>
      </c>
      <c r="K7" s="33"/>
      <c r="L7" s="34"/>
    </row>
    <row r="8" spans="1:12" x14ac:dyDescent="0.25">
      <c r="A8" s="2" t="s">
        <v>17</v>
      </c>
      <c r="B8" s="26">
        <v>5</v>
      </c>
      <c r="C8" s="19">
        <v>1</v>
      </c>
      <c r="D8" s="19">
        <f t="shared" ref="D8:D11" si="2">C8*B8</f>
        <v>5</v>
      </c>
      <c r="E8" s="7" t="s">
        <v>5</v>
      </c>
      <c r="F8" s="2" t="s">
        <v>17</v>
      </c>
      <c r="G8" s="26">
        <v>5</v>
      </c>
      <c r="H8" s="19">
        <v>0</v>
      </c>
      <c r="I8" s="3">
        <f t="shared" si="1"/>
        <v>0</v>
      </c>
      <c r="J8" s="7" t="s">
        <v>5</v>
      </c>
      <c r="K8" s="33"/>
      <c r="L8" s="34"/>
    </row>
    <row r="9" spans="1:12" x14ac:dyDescent="0.25">
      <c r="A9" s="24" t="s">
        <v>12</v>
      </c>
      <c r="B9" s="25">
        <v>0</v>
      </c>
      <c r="C9" s="19">
        <v>0</v>
      </c>
      <c r="D9" s="19">
        <f t="shared" si="2"/>
        <v>0</v>
      </c>
      <c r="E9" s="7" t="s">
        <v>5</v>
      </c>
      <c r="F9" s="24" t="s">
        <v>15</v>
      </c>
      <c r="G9" s="19">
        <v>75</v>
      </c>
      <c r="H9" s="19">
        <v>1</v>
      </c>
      <c r="I9" s="3">
        <f t="shared" si="1"/>
        <v>75</v>
      </c>
      <c r="J9" s="7" t="s">
        <v>5</v>
      </c>
      <c r="K9" s="33"/>
      <c r="L9" s="34"/>
    </row>
    <row r="10" spans="1:12" x14ac:dyDescent="0.25">
      <c r="A10" s="24" t="s">
        <v>12</v>
      </c>
      <c r="B10" s="25">
        <v>0</v>
      </c>
      <c r="C10" s="19">
        <v>0</v>
      </c>
      <c r="D10" s="19">
        <f t="shared" si="2"/>
        <v>0</v>
      </c>
      <c r="E10" s="7" t="s">
        <v>5</v>
      </c>
      <c r="F10" s="24" t="s">
        <v>12</v>
      </c>
      <c r="G10" s="19">
        <v>0</v>
      </c>
      <c r="H10" s="19">
        <v>0</v>
      </c>
      <c r="I10" s="3">
        <f t="shared" si="1"/>
        <v>0</v>
      </c>
      <c r="J10" s="7" t="s">
        <v>5</v>
      </c>
      <c r="K10" s="33"/>
      <c r="L10" s="34"/>
    </row>
    <row r="11" spans="1:12" x14ac:dyDescent="0.25">
      <c r="A11" s="24" t="s">
        <v>12</v>
      </c>
      <c r="B11" s="25">
        <v>0</v>
      </c>
      <c r="C11" s="19">
        <v>0</v>
      </c>
      <c r="D11" s="19">
        <f t="shared" si="2"/>
        <v>0</v>
      </c>
      <c r="E11" s="7" t="s">
        <v>5</v>
      </c>
      <c r="F11" s="24" t="s">
        <v>12</v>
      </c>
      <c r="G11" s="19">
        <v>0</v>
      </c>
      <c r="H11" s="19">
        <v>0</v>
      </c>
      <c r="I11" s="3">
        <f t="shared" si="1"/>
        <v>0</v>
      </c>
      <c r="J11" s="7" t="s">
        <v>5</v>
      </c>
      <c r="K11" s="33"/>
      <c r="L11" s="34"/>
    </row>
    <row r="12" spans="1:12" ht="15.75" thickBot="1" x14ac:dyDescent="0.3">
      <c r="A12" s="37" t="s">
        <v>13</v>
      </c>
      <c r="B12" s="38"/>
      <c r="C12" s="19">
        <v>1</v>
      </c>
      <c r="D12" s="8">
        <v>197</v>
      </c>
      <c r="E12" s="9" t="s">
        <v>5</v>
      </c>
      <c r="F12" s="37" t="s">
        <v>22</v>
      </c>
      <c r="G12" s="38"/>
      <c r="H12" s="39"/>
      <c r="I12" s="22">
        <v>1279</v>
      </c>
      <c r="J12" s="9" t="s">
        <v>5</v>
      </c>
      <c r="K12" s="33"/>
      <c r="L12" s="34"/>
    </row>
    <row r="13" spans="1:12" ht="15.75" thickBot="1" x14ac:dyDescent="0.3">
      <c r="A13" s="28" t="s">
        <v>9</v>
      </c>
      <c r="B13" s="29"/>
      <c r="C13" s="40"/>
      <c r="D13" s="10">
        <f>IF(C12=1,SUM(D3:D12),0)</f>
        <v>722</v>
      </c>
      <c r="E13" s="11" t="s">
        <v>5</v>
      </c>
      <c r="F13" s="28" t="s">
        <v>10</v>
      </c>
      <c r="G13" s="29"/>
      <c r="H13" s="40"/>
      <c r="I13" s="10">
        <f>SUM(I3:I12)</f>
        <v>1574.5</v>
      </c>
      <c r="J13" s="11" t="s">
        <v>5</v>
      </c>
      <c r="K13" s="33"/>
      <c r="L13" s="34"/>
    </row>
    <row r="14" spans="1:12" ht="15.75" thickBot="1" x14ac:dyDescent="0.3">
      <c r="A14" s="28" t="s">
        <v>23</v>
      </c>
      <c r="B14" s="29"/>
      <c r="C14" s="30"/>
      <c r="D14" s="21">
        <v>3050</v>
      </c>
      <c r="E14" s="16" t="s">
        <v>5</v>
      </c>
      <c r="F14" s="18" t="s">
        <v>8</v>
      </c>
      <c r="G14" s="17">
        <f>I13+D13</f>
        <v>2296.5</v>
      </c>
      <c r="H14" s="15" t="s">
        <v>5</v>
      </c>
      <c r="I14" s="15"/>
      <c r="J14" s="16"/>
      <c r="K14" s="35"/>
      <c r="L14" s="36"/>
    </row>
    <row r="15" spans="1:12" ht="15.75" thickBot="1" x14ac:dyDescent="0.3">
      <c r="A15" s="28" t="s">
        <v>18</v>
      </c>
      <c r="B15" s="29"/>
      <c r="C15" s="30"/>
      <c r="D15" s="27">
        <f>D14-I1</f>
        <v>1250</v>
      </c>
      <c r="E15" s="16" t="s">
        <v>5</v>
      </c>
    </row>
    <row r="16" spans="1:12" x14ac:dyDescent="0.25">
      <c r="A16" s="1" t="s">
        <v>14</v>
      </c>
      <c r="B16" s="1"/>
      <c r="C16" s="1"/>
      <c r="D16" s="1"/>
      <c r="E16" s="1"/>
      <c r="F16" s="1"/>
    </row>
  </sheetData>
  <sheetProtection algorithmName="SHA-512" hashValue="LYdlCcrkqGOsLRGt8rQ/pZbftueonyU1FCQa0remzvirppXwcSs8W1Ba4NjYnwpVnUa33x73ztGfUXv8WGxcSA==" saltValue="cQnJAwMdMt4rh9VAHa09aA==" spinCount="100000" sheet="1" objects="1" scenarios="1"/>
  <mergeCells count="9">
    <mergeCell ref="A15:C15"/>
    <mergeCell ref="K1:L14"/>
    <mergeCell ref="F12:H12"/>
    <mergeCell ref="A14:C14"/>
    <mergeCell ref="A13:C13"/>
    <mergeCell ref="F13:H13"/>
    <mergeCell ref="A12:B12"/>
    <mergeCell ref="A1:C1"/>
    <mergeCell ref="F1:H1"/>
  </mergeCells>
  <conditionalFormatting sqref="D13">
    <cfRule type="expression" dxfId="9" priority="4">
      <formula>$D$1=$D$13</formula>
    </cfRule>
    <cfRule type="expression" dxfId="8" priority="9">
      <formula>$D$13&lt;$D$1</formula>
    </cfRule>
    <cfRule type="expression" dxfId="7" priority="11">
      <formula>$D$13&gt;D$1</formula>
    </cfRule>
  </conditionalFormatting>
  <conditionalFormatting sqref="D15">
    <cfRule type="expression" dxfId="6" priority="1">
      <formula>$D$15&gt;$D$1</formula>
    </cfRule>
    <cfRule type="expression" dxfId="5" priority="2">
      <formula>$D$15&lt;$D$1</formula>
    </cfRule>
  </conditionalFormatting>
  <conditionalFormatting sqref="G14">
    <cfRule type="expression" dxfId="4" priority="5">
      <formula>$G$14&lt;$D$14</formula>
    </cfRule>
    <cfRule type="expression" dxfId="3" priority="6">
      <formula>$G$14&gt;$D$14</formula>
    </cfRule>
  </conditionalFormatting>
  <conditionalFormatting sqref="I12">
    <cfRule type="expression" dxfId="2" priority="3">
      <formula>$D$1&gt;$I$12</formula>
    </cfRule>
  </conditionalFormatting>
  <conditionalFormatting sqref="I13">
    <cfRule type="expression" dxfId="1" priority="7">
      <formula>$I$13&lt;$I$1</formula>
    </cfRule>
    <cfRule type="expression" dxfId="0" priority="8">
      <formula>$I$13&gt;$I$1</formula>
    </cfRule>
  </conditionalFormatting>
  <pageMargins left="0.7" right="0.7" top="0.75" bottom="0.75" header="0.3" footer="0.3"/>
  <pageSetup paperSize="9" orientation="landscape" r:id="rId1"/>
  <ignoredErrors>
    <ignoredError sqref="D3:D7 D8:D11 D1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2</xdr:col>
                    <xdr:colOff>533400</xdr:colOff>
                    <xdr:row>2</xdr:row>
                    <xdr:rowOff>9525</xdr:rowOff>
                  </from>
                  <to>
                    <xdr:col>3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pinner 4">
              <controlPr defaultSize="0" autoPict="0">
                <anchor moveWithCells="1" sizeWithCells="1">
                  <from>
                    <xdr:col>2</xdr:col>
                    <xdr:colOff>533400</xdr:colOff>
                    <xdr:row>3</xdr:row>
                    <xdr:rowOff>9525</xdr:rowOff>
                  </from>
                  <to>
                    <xdr:col>3</xdr:col>
                    <xdr:colOff>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Spinner 5">
              <controlPr defaultSize="0" autoPict="0">
                <anchor moveWithCells="1" sizeWithCells="1">
                  <from>
                    <xdr:col>2</xdr:col>
                    <xdr:colOff>533400</xdr:colOff>
                    <xdr:row>4</xdr:row>
                    <xdr:rowOff>9525</xdr:rowOff>
                  </from>
                  <to>
                    <xdr:col>3</xdr:col>
                    <xdr:colOff>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Spinner 6">
              <controlPr defaultSize="0" autoPict="0">
                <anchor moveWithCells="1" sizeWithCells="1">
                  <from>
                    <xdr:col>2</xdr:col>
                    <xdr:colOff>533400</xdr:colOff>
                    <xdr:row>5</xdr:row>
                    <xdr:rowOff>9525</xdr:rowOff>
                  </from>
                  <to>
                    <xdr:col>3</xdr:col>
                    <xdr:colOff>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Spinner 7">
              <controlPr defaultSize="0" autoPict="0">
                <anchor moveWithCells="1" sizeWithCells="1">
                  <from>
                    <xdr:col>2</xdr:col>
                    <xdr:colOff>533400</xdr:colOff>
                    <xdr:row>6</xdr:row>
                    <xdr:rowOff>9525</xdr:rowOff>
                  </from>
                  <to>
                    <xdr:col>3</xdr:col>
                    <xdr:colOff>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Spinner 9">
              <controlPr defaultSize="0" autoPict="0">
                <anchor moveWithCells="1" sizeWithCells="1">
                  <from>
                    <xdr:col>7</xdr:col>
                    <xdr:colOff>533400</xdr:colOff>
                    <xdr:row>2</xdr:row>
                    <xdr:rowOff>9525</xdr:rowOff>
                  </from>
                  <to>
                    <xdr:col>8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Spinner 10">
              <controlPr defaultSize="0" autoPict="0">
                <anchor moveWithCells="1" sizeWithCells="1">
                  <from>
                    <xdr:col>7</xdr:col>
                    <xdr:colOff>533400</xdr:colOff>
                    <xdr:row>3</xdr:row>
                    <xdr:rowOff>9525</xdr:rowOff>
                  </from>
                  <to>
                    <xdr:col>8</xdr:col>
                    <xdr:colOff>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Spinner 11">
              <controlPr defaultSize="0" autoPict="0">
                <anchor moveWithCells="1" sizeWithCells="1">
                  <from>
                    <xdr:col>7</xdr:col>
                    <xdr:colOff>533400</xdr:colOff>
                    <xdr:row>4</xdr:row>
                    <xdr:rowOff>9525</xdr:rowOff>
                  </from>
                  <to>
                    <xdr:col>8</xdr:col>
                    <xdr:colOff>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Spinner 12">
              <controlPr defaultSize="0" autoPict="0">
                <anchor moveWithCells="1" sizeWithCells="1">
                  <from>
                    <xdr:col>7</xdr:col>
                    <xdr:colOff>533400</xdr:colOff>
                    <xdr:row>5</xdr:row>
                    <xdr:rowOff>9525</xdr:rowOff>
                  </from>
                  <to>
                    <xdr:col>8</xdr:col>
                    <xdr:colOff>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Spinner 13">
              <controlPr defaultSize="0" autoPict="0">
                <anchor moveWithCells="1" sizeWithCells="1">
                  <from>
                    <xdr:col>7</xdr:col>
                    <xdr:colOff>533400</xdr:colOff>
                    <xdr:row>6</xdr:row>
                    <xdr:rowOff>9525</xdr:rowOff>
                  </from>
                  <to>
                    <xdr:col>8</xdr:col>
                    <xdr:colOff>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Spinner 15">
              <controlPr defaultSize="0" autoPict="0">
                <anchor moveWithCells="1" sizeWithCells="1">
                  <from>
                    <xdr:col>2</xdr:col>
                    <xdr:colOff>533400</xdr:colOff>
                    <xdr:row>11</xdr:row>
                    <xdr:rowOff>9525</xdr:rowOff>
                  </from>
                  <to>
                    <xdr:col>3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Spinner 16">
              <controlPr defaultSize="0" autoPict="0">
                <anchor moveWithCells="1" sizeWithCells="1">
                  <from>
                    <xdr:col>2</xdr:col>
                    <xdr:colOff>533400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Spinner 17">
              <controlPr defaultSize="0" autoPict="0">
                <anchor moveWithCells="1" sizeWithCells="1">
                  <from>
                    <xdr:col>2</xdr:col>
                    <xdr:colOff>533400</xdr:colOff>
                    <xdr:row>8</xdr:row>
                    <xdr:rowOff>9525</xdr:rowOff>
                  </from>
                  <to>
                    <xdr:col>3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Spinner 18">
              <controlPr defaultSize="0" autoPict="0">
                <anchor moveWithCells="1" sizeWithCells="1">
                  <from>
                    <xdr:col>2</xdr:col>
                    <xdr:colOff>533400</xdr:colOff>
                    <xdr:row>9</xdr:row>
                    <xdr:rowOff>9525</xdr:rowOff>
                  </from>
                  <to>
                    <xdr:col>3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Spinner 19">
              <controlPr defaultSize="0" autoPict="0">
                <anchor moveWithCells="1" sizeWithCells="1">
                  <from>
                    <xdr:col>2</xdr:col>
                    <xdr:colOff>533400</xdr:colOff>
                    <xdr:row>10</xdr:row>
                    <xdr:rowOff>9525</xdr:rowOff>
                  </from>
                  <to>
                    <xdr:col>3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Spinner 20">
              <controlPr defaultSize="0" autoPict="0">
                <anchor moveWithCells="1" sizeWithCells="1">
                  <from>
                    <xdr:col>7</xdr:col>
                    <xdr:colOff>533400</xdr:colOff>
                    <xdr:row>7</xdr:row>
                    <xdr:rowOff>9525</xdr:rowOff>
                  </from>
                  <to>
                    <xdr:col>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Spinner 21">
              <controlPr defaultSize="0" autoPict="0">
                <anchor moveWithCells="1" sizeWithCells="1">
                  <from>
                    <xdr:col>7</xdr:col>
                    <xdr:colOff>533400</xdr:colOff>
                    <xdr:row>8</xdr:row>
                    <xdr:rowOff>9525</xdr:rowOff>
                  </from>
                  <to>
                    <xdr:col>8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Spinner 22">
              <controlPr defaultSize="0" autoPict="0">
                <anchor moveWithCells="1" sizeWithCells="1">
                  <from>
                    <xdr:col>7</xdr:col>
                    <xdr:colOff>533400</xdr:colOff>
                    <xdr:row>9</xdr:row>
                    <xdr:rowOff>9525</xdr:rowOff>
                  </from>
                  <to>
                    <xdr:col>8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Spinner 23">
              <controlPr defaultSize="0" autoPict="0">
                <anchor moveWithCells="1" sizeWithCells="1">
                  <from>
                    <xdr:col>7</xdr:col>
                    <xdr:colOff>533400</xdr:colOff>
                    <xdr:row>10</xdr:row>
                    <xdr:rowOff>9525</xdr:rowOff>
                  </from>
                  <to>
                    <xdr:col>8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Régional Escrime PDL</dc:creator>
  <cp:lastModifiedBy>Comité Régional Escrime PDL</cp:lastModifiedBy>
  <cp:lastPrinted>2023-10-21T15:15:37Z</cp:lastPrinted>
  <dcterms:created xsi:type="dcterms:W3CDTF">2023-10-19T14:09:19Z</dcterms:created>
  <dcterms:modified xsi:type="dcterms:W3CDTF">2023-10-22T21:34:37Z</dcterms:modified>
</cp:coreProperties>
</file>