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bd4dd36e0958dd8/Documents/^0DB/COMITE DES VOSGES 2024/CRC CDC/FICHIERS POUR ALLAN ET CLASSEMENT/"/>
    </mc:Choice>
  </mc:AlternateContent>
  <xr:revisionPtr revIDLastSave="6" documentId="8_{A5D83682-A679-4C18-A3B7-01555B69ED31}" xr6:coauthVersionLast="47" xr6:coauthVersionMax="47" xr10:uidLastSave="{046CC415-86D1-4E91-8C33-FC1B0B954A48}"/>
  <bookViews>
    <workbookView xWindow="-108" yWindow="-108" windowWidth="23256" windowHeight="12576" xr2:uid="{00000000-000D-0000-FFFF-FFFF00000000}"/>
  </bookViews>
  <sheets>
    <sheet name="D1" sheetId="5" r:id="rId1"/>
    <sheet name="D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28" i="5" l="1"/>
  <c r="AL28" i="5" s="1"/>
  <c r="AM28" i="5"/>
  <c r="AK28" i="5"/>
  <c r="AJ28" i="5"/>
  <c r="AI28" i="5"/>
  <c r="AH28" i="5"/>
  <c r="AG28" i="5"/>
  <c r="AF28" i="5"/>
  <c r="AE28" i="5"/>
  <c r="AC28" i="5"/>
  <c r="AB28" i="5"/>
  <c r="AA28" i="5"/>
  <c r="Z28" i="5"/>
  <c r="Y28" i="5"/>
  <c r="X28" i="5"/>
  <c r="V28" i="5" s="1"/>
  <c r="W28" i="5"/>
  <c r="U28" i="5"/>
  <c r="T28" i="5"/>
  <c r="AN27" i="5"/>
  <c r="AL27" i="5" s="1"/>
  <c r="AM27" i="5"/>
  <c r="AK27" i="5"/>
  <c r="AJ27" i="5"/>
  <c r="AI27" i="5"/>
  <c r="AH27" i="5"/>
  <c r="AG27" i="5"/>
  <c r="AF27" i="5"/>
  <c r="AE27" i="5"/>
  <c r="AC27" i="5"/>
  <c r="AB27" i="5"/>
  <c r="AA27" i="5"/>
  <c r="Z27" i="5"/>
  <c r="Y27" i="5"/>
  <c r="X27" i="5"/>
  <c r="V27" i="5" s="1"/>
  <c r="W27" i="5"/>
  <c r="U27" i="5"/>
  <c r="T27" i="5"/>
  <c r="AN26" i="5"/>
  <c r="AL26" i="5" s="1"/>
  <c r="AM26" i="5"/>
  <c r="AK26" i="5"/>
  <c r="AJ26" i="5"/>
  <c r="AI26" i="5"/>
  <c r="AH26" i="5"/>
  <c r="AG26" i="5"/>
  <c r="AF26" i="5"/>
  <c r="AE26" i="5"/>
  <c r="AC26" i="5"/>
  <c r="AB26" i="5"/>
  <c r="AA26" i="5"/>
  <c r="Z26" i="5"/>
  <c r="Y26" i="5"/>
  <c r="X26" i="5"/>
  <c r="V26" i="5" s="1"/>
  <c r="W26" i="5"/>
  <c r="U26" i="5"/>
  <c r="T26" i="5"/>
  <c r="AN25" i="5"/>
  <c r="AL25" i="5" s="1"/>
  <c r="AM25" i="5"/>
  <c r="AK25" i="5"/>
  <c r="AJ25" i="5"/>
  <c r="AI25" i="5"/>
  <c r="AH25" i="5"/>
  <c r="AG25" i="5"/>
  <c r="AF25" i="5"/>
  <c r="AE25" i="5"/>
  <c r="AC25" i="5"/>
  <c r="AB25" i="5"/>
  <c r="AA25" i="5"/>
  <c r="Z25" i="5"/>
  <c r="Y25" i="5"/>
  <c r="X25" i="5"/>
  <c r="V25" i="5" s="1"/>
  <c r="W25" i="5"/>
  <c r="U25" i="5"/>
  <c r="T25" i="5"/>
  <c r="AN24" i="5"/>
  <c r="AL24" i="5" s="1"/>
  <c r="AM24" i="5"/>
  <c r="AK24" i="5"/>
  <c r="AJ24" i="5"/>
  <c r="AI24" i="5"/>
  <c r="AH24" i="5"/>
  <c r="AG24" i="5"/>
  <c r="AF24" i="5"/>
  <c r="AE24" i="5"/>
  <c r="AC24" i="5"/>
  <c r="AB24" i="5"/>
  <c r="AA24" i="5"/>
  <c r="Z24" i="5"/>
  <c r="Y24" i="5"/>
  <c r="X24" i="5"/>
  <c r="V24" i="5" s="1"/>
  <c r="W24" i="5"/>
  <c r="U24" i="5"/>
  <c r="T24" i="5"/>
  <c r="C24" i="5"/>
  <c r="A24" i="5"/>
  <c r="AN23" i="5"/>
  <c r="AM23" i="5"/>
  <c r="AL23" i="5"/>
  <c r="AK23" i="5"/>
  <c r="AJ23" i="5"/>
  <c r="AI23" i="5"/>
  <c r="AG23" i="5" s="1"/>
  <c r="AH23" i="5"/>
  <c r="AF23" i="5"/>
  <c r="AE23" i="5"/>
  <c r="AC23" i="5"/>
  <c r="AA23" i="5" s="1"/>
  <c r="AB23" i="5"/>
  <c r="Z23" i="5"/>
  <c r="Y23" i="5"/>
  <c r="X23" i="5"/>
  <c r="W23" i="5"/>
  <c r="V23" i="5"/>
  <c r="U23" i="5"/>
  <c r="T23" i="5"/>
  <c r="C23" i="5"/>
  <c r="A23" i="5"/>
  <c r="AN22" i="5"/>
  <c r="AL22" i="5" s="1"/>
  <c r="AM22" i="5"/>
  <c r="AK22" i="5"/>
  <c r="AJ22" i="5"/>
  <c r="AI22" i="5"/>
  <c r="AH22" i="5"/>
  <c r="AG22" i="5"/>
  <c r="AF22" i="5"/>
  <c r="AE22" i="5"/>
  <c r="AC22" i="5"/>
  <c r="AB22" i="5"/>
  <c r="AA22" i="5"/>
  <c r="Z22" i="5"/>
  <c r="Y22" i="5"/>
  <c r="X22" i="5"/>
  <c r="V22" i="5" s="1"/>
  <c r="W22" i="5"/>
  <c r="U22" i="5"/>
  <c r="T22" i="5"/>
  <c r="C22" i="5"/>
  <c r="A22" i="5"/>
  <c r="AN21" i="5"/>
  <c r="AM21" i="5"/>
  <c r="AL21" i="5"/>
  <c r="AK21" i="5"/>
  <c r="AJ21" i="5"/>
  <c r="AI21" i="5"/>
  <c r="AG21" i="5" s="1"/>
  <c r="AH21" i="5"/>
  <c r="AF21" i="5"/>
  <c r="AE21" i="5"/>
  <c r="AC21" i="5"/>
  <c r="AA21" i="5" s="1"/>
  <c r="AB21" i="5"/>
  <c r="Z21" i="5"/>
  <c r="Y21" i="5"/>
  <c r="X21" i="5"/>
  <c r="W21" i="5"/>
  <c r="V21" i="5"/>
  <c r="U21" i="5"/>
  <c r="T21" i="5"/>
  <c r="AN20" i="5"/>
  <c r="AM20" i="5"/>
  <c r="AL20" i="5"/>
  <c r="AK20" i="5"/>
  <c r="AJ20" i="5"/>
  <c r="AI20" i="5"/>
  <c r="AG20" i="5" s="1"/>
  <c r="AH20" i="5"/>
  <c r="AF20" i="5"/>
  <c r="AE20" i="5"/>
  <c r="AC20" i="5"/>
  <c r="AA20" i="5" s="1"/>
  <c r="AB20" i="5"/>
  <c r="Z20" i="5"/>
  <c r="Y20" i="5"/>
  <c r="X20" i="5"/>
  <c r="W20" i="5"/>
  <c r="V20" i="5"/>
  <c r="U20" i="5"/>
  <c r="T20" i="5"/>
  <c r="AN19" i="5"/>
  <c r="AM19" i="5"/>
  <c r="AL19" i="5"/>
  <c r="AK19" i="5"/>
  <c r="AJ19" i="5"/>
  <c r="AI19" i="5"/>
  <c r="AG19" i="5" s="1"/>
  <c r="AH19" i="5"/>
  <c r="AF19" i="5"/>
  <c r="AE19" i="5"/>
  <c r="AC19" i="5"/>
  <c r="AA19" i="5" s="1"/>
  <c r="AB19" i="5"/>
  <c r="Z19" i="5"/>
  <c r="Y19" i="5"/>
  <c r="X19" i="5"/>
  <c r="W19" i="5"/>
  <c r="V19" i="5"/>
  <c r="U19" i="5"/>
  <c r="T19" i="5"/>
  <c r="O19" i="5"/>
  <c r="M19" i="5"/>
  <c r="C19" i="5"/>
  <c r="A19" i="5"/>
  <c r="AN18" i="5"/>
  <c r="AM18" i="5"/>
  <c r="AL18" i="5"/>
  <c r="AK18" i="5"/>
  <c r="AJ18" i="5"/>
  <c r="AI18" i="5"/>
  <c r="AG18" i="5" s="1"/>
  <c r="AH18" i="5"/>
  <c r="AF18" i="5"/>
  <c r="AE18" i="5"/>
  <c r="AC18" i="5"/>
  <c r="AA18" i="5" s="1"/>
  <c r="AB18" i="5"/>
  <c r="Z18" i="5"/>
  <c r="Y18" i="5"/>
  <c r="X18" i="5"/>
  <c r="W18" i="5"/>
  <c r="V18" i="5"/>
  <c r="U18" i="5"/>
  <c r="T18" i="5"/>
  <c r="O18" i="5"/>
  <c r="M18" i="5"/>
  <c r="C18" i="5"/>
  <c r="A18" i="5"/>
  <c r="AN17" i="5"/>
  <c r="AM17" i="5"/>
  <c r="AL17" i="5"/>
  <c r="AK17" i="5"/>
  <c r="AJ17" i="5"/>
  <c r="AI17" i="5"/>
  <c r="AG17" i="5" s="1"/>
  <c r="AH17" i="5"/>
  <c r="AF17" i="5"/>
  <c r="AE17" i="5"/>
  <c r="AC17" i="5"/>
  <c r="AA17" i="5" s="1"/>
  <c r="AB17" i="5"/>
  <c r="Z17" i="5"/>
  <c r="Y17" i="5"/>
  <c r="X17" i="5"/>
  <c r="W17" i="5"/>
  <c r="V17" i="5"/>
  <c r="U17" i="5"/>
  <c r="T17" i="5"/>
  <c r="O17" i="5"/>
  <c r="M17" i="5"/>
  <c r="C17" i="5"/>
  <c r="A17" i="5"/>
  <c r="AN16" i="5"/>
  <c r="AM16" i="5"/>
  <c r="AL16" i="5"/>
  <c r="AK16" i="5"/>
  <c r="AJ16" i="5"/>
  <c r="AI16" i="5"/>
  <c r="AG16" i="5" s="1"/>
  <c r="AH16" i="5"/>
  <c r="AF16" i="5"/>
  <c r="AE16" i="5"/>
  <c r="AC16" i="5"/>
  <c r="AA16" i="5" s="1"/>
  <c r="AB16" i="5"/>
  <c r="Z16" i="5"/>
  <c r="Y16" i="5"/>
  <c r="X16" i="5"/>
  <c r="W16" i="5"/>
  <c r="V16" i="5"/>
  <c r="U16" i="5"/>
  <c r="T16" i="5"/>
  <c r="AN15" i="5"/>
  <c r="AM15" i="5"/>
  <c r="AL15" i="5"/>
  <c r="AK15" i="5"/>
  <c r="AJ15" i="5"/>
  <c r="AI15" i="5"/>
  <c r="AG15" i="5" s="1"/>
  <c r="AH15" i="5"/>
  <c r="AF15" i="5"/>
  <c r="AE15" i="5"/>
  <c r="AC15" i="5"/>
  <c r="AA15" i="5" s="1"/>
  <c r="AB15" i="5"/>
  <c r="Z15" i="5"/>
  <c r="Y15" i="5"/>
  <c r="X15" i="5"/>
  <c r="W15" i="5"/>
  <c r="V15" i="5"/>
  <c r="U15" i="5"/>
  <c r="T15" i="5"/>
  <c r="AN14" i="5"/>
  <c r="AM14" i="5"/>
  <c r="AL14" i="5"/>
  <c r="AK14" i="5"/>
  <c r="AJ14" i="5"/>
  <c r="AI14" i="5"/>
  <c r="AG14" i="5" s="1"/>
  <c r="AH14" i="5"/>
  <c r="AF14" i="5"/>
  <c r="AE14" i="5"/>
  <c r="AC14" i="5"/>
  <c r="AA14" i="5" s="1"/>
  <c r="AB14" i="5"/>
  <c r="Z14" i="5"/>
  <c r="Y14" i="5"/>
  <c r="X14" i="5"/>
  <c r="V14" i="5" s="1"/>
  <c r="W14" i="5"/>
  <c r="U14" i="5"/>
  <c r="T14" i="5"/>
  <c r="O14" i="5"/>
  <c r="M14" i="5"/>
  <c r="C14" i="5"/>
  <c r="A14" i="5"/>
  <c r="AN13" i="5"/>
  <c r="AM13" i="5"/>
  <c r="AL13" i="5"/>
  <c r="AK13" i="5"/>
  <c r="AJ13" i="5"/>
  <c r="AI13" i="5"/>
  <c r="AG13" i="5" s="1"/>
  <c r="AH13" i="5"/>
  <c r="AF13" i="5"/>
  <c r="AE13" i="5"/>
  <c r="AC13" i="5"/>
  <c r="AA13" i="5" s="1"/>
  <c r="AB13" i="5"/>
  <c r="Z13" i="5"/>
  <c r="Y13" i="5"/>
  <c r="X13" i="5"/>
  <c r="V13" i="5" s="1"/>
  <c r="W13" i="5"/>
  <c r="U13" i="5"/>
  <c r="T13" i="5"/>
  <c r="O13" i="5"/>
  <c r="M13" i="5"/>
  <c r="C13" i="5"/>
  <c r="A13" i="5"/>
  <c r="AN12" i="5"/>
  <c r="AM12" i="5"/>
  <c r="AL12" i="5"/>
  <c r="AK12" i="5"/>
  <c r="AJ12" i="5"/>
  <c r="AI12" i="5"/>
  <c r="AG12" i="5" s="1"/>
  <c r="AH12" i="5"/>
  <c r="AF12" i="5"/>
  <c r="AE12" i="5"/>
  <c r="AC12" i="5"/>
  <c r="AA12" i="5" s="1"/>
  <c r="AB12" i="5"/>
  <c r="Z12" i="5"/>
  <c r="Y12" i="5"/>
  <c r="X12" i="5"/>
  <c r="V12" i="5" s="1"/>
  <c r="W12" i="5"/>
  <c r="U12" i="5"/>
  <c r="T12" i="5"/>
  <c r="O12" i="5"/>
  <c r="M12" i="5"/>
  <c r="C12" i="5"/>
  <c r="A12" i="5"/>
  <c r="I6" i="5" s="1"/>
  <c r="S3" i="5"/>
  <c r="G9" i="5" l="1"/>
  <c r="H5" i="5"/>
  <c r="G8" i="5"/>
  <c r="E7" i="5"/>
  <c r="H9" i="5"/>
  <c r="G4" i="5"/>
  <c r="D6" i="5"/>
  <c r="J7" i="5"/>
  <c r="H4" i="5"/>
  <c r="D5" i="5"/>
  <c r="I5" i="5"/>
  <c r="E6" i="5"/>
  <c r="J6" i="5"/>
  <c r="K6" i="5" s="1"/>
  <c r="AS6" i="5" s="1"/>
  <c r="G7" i="5"/>
  <c r="H8" i="5"/>
  <c r="D9" i="5"/>
  <c r="I9" i="5"/>
  <c r="D4" i="5"/>
  <c r="I4" i="5"/>
  <c r="E5" i="5"/>
  <c r="J5" i="5"/>
  <c r="G6" i="5"/>
  <c r="H7" i="5"/>
  <c r="D8" i="5"/>
  <c r="I8" i="5"/>
  <c r="E9" i="5"/>
  <c r="J9" i="5"/>
  <c r="E4" i="5"/>
  <c r="J4" i="5"/>
  <c r="G5" i="5"/>
  <c r="H6" i="5"/>
  <c r="D7" i="5"/>
  <c r="I7" i="5"/>
  <c r="E8" i="5"/>
  <c r="J8" i="5"/>
  <c r="F8" i="5"/>
  <c r="F4" i="5"/>
  <c r="F6" i="5"/>
  <c r="F9" i="5"/>
  <c r="F7" i="5"/>
  <c r="F5" i="5"/>
  <c r="L7" i="5" l="1"/>
  <c r="AR7" i="5" s="1"/>
  <c r="L8" i="5"/>
  <c r="AR8" i="5" s="1"/>
  <c r="K9" i="5"/>
  <c r="AS9" i="5" s="1"/>
  <c r="L9" i="5"/>
  <c r="AR9" i="5" s="1"/>
  <c r="L6" i="5"/>
  <c r="AR6" i="5" s="1"/>
  <c r="AU6" i="5" s="1"/>
  <c r="AW6" i="5" s="1"/>
  <c r="L5" i="5"/>
  <c r="L4" i="5"/>
  <c r="K7" i="5"/>
  <c r="AS7" i="5" s="1"/>
  <c r="K4" i="5"/>
  <c r="AS4" i="5" s="1"/>
  <c r="K5" i="5"/>
  <c r="AS5" i="5" s="1"/>
  <c r="K8" i="5"/>
  <c r="AS8" i="5" s="1"/>
  <c r="AN28" i="4"/>
  <c r="AL28" i="4" s="1"/>
  <c r="AM28" i="4"/>
  <c r="AK28" i="4"/>
  <c r="AJ28" i="4"/>
  <c r="AI28" i="4"/>
  <c r="AG28" i="4" s="1"/>
  <c r="AH28" i="4"/>
  <c r="AF28" i="4"/>
  <c r="AE28" i="4"/>
  <c r="AC28" i="4"/>
  <c r="AB28" i="4"/>
  <c r="AA28" i="4"/>
  <c r="Z28" i="4"/>
  <c r="Y28" i="4"/>
  <c r="X28" i="4"/>
  <c r="V28" i="4" s="1"/>
  <c r="W28" i="4"/>
  <c r="U28" i="4"/>
  <c r="T28" i="4"/>
  <c r="AN27" i="4"/>
  <c r="AL27" i="4" s="1"/>
  <c r="AM27" i="4"/>
  <c r="AK27" i="4"/>
  <c r="AJ27" i="4"/>
  <c r="AI27" i="4"/>
  <c r="AG27" i="4" s="1"/>
  <c r="AH27" i="4"/>
  <c r="AF27" i="4"/>
  <c r="AE27" i="4"/>
  <c r="AC27" i="4"/>
  <c r="AA27" i="4" s="1"/>
  <c r="AB27" i="4"/>
  <c r="Z27" i="4"/>
  <c r="Y27" i="4"/>
  <c r="X27" i="4"/>
  <c r="W27" i="4"/>
  <c r="V27" i="4"/>
  <c r="U27" i="4"/>
  <c r="T27" i="4"/>
  <c r="AN26" i="4"/>
  <c r="AL26" i="4" s="1"/>
  <c r="AM26" i="4"/>
  <c r="AK26" i="4"/>
  <c r="AJ26" i="4"/>
  <c r="AI26" i="4"/>
  <c r="AG26" i="4" s="1"/>
  <c r="AH26" i="4"/>
  <c r="AF26" i="4"/>
  <c r="AE26" i="4"/>
  <c r="AC26" i="4"/>
  <c r="AB26" i="4"/>
  <c r="AA26" i="4"/>
  <c r="Z26" i="4"/>
  <c r="Y26" i="4"/>
  <c r="X26" i="4"/>
  <c r="V26" i="4" s="1"/>
  <c r="W26" i="4"/>
  <c r="U26" i="4"/>
  <c r="T26" i="4"/>
  <c r="AN25" i="4"/>
  <c r="AL25" i="4" s="1"/>
  <c r="AM25" i="4"/>
  <c r="AK25" i="4"/>
  <c r="AJ25" i="4"/>
  <c r="AI25" i="4"/>
  <c r="AG25" i="4" s="1"/>
  <c r="AH25" i="4"/>
  <c r="AF25" i="4"/>
  <c r="AE25" i="4"/>
  <c r="AC25" i="4"/>
  <c r="AA25" i="4" s="1"/>
  <c r="AB25" i="4"/>
  <c r="Z25" i="4"/>
  <c r="Y25" i="4"/>
  <c r="X25" i="4"/>
  <c r="W25" i="4"/>
  <c r="V25" i="4"/>
  <c r="U25" i="4"/>
  <c r="T25" i="4"/>
  <c r="AN24" i="4"/>
  <c r="AL24" i="4" s="1"/>
  <c r="AM24" i="4"/>
  <c r="AK24" i="4"/>
  <c r="AJ24" i="4"/>
  <c r="AI24" i="4"/>
  <c r="AG24" i="4" s="1"/>
  <c r="AH24" i="4"/>
  <c r="AF24" i="4"/>
  <c r="AE24" i="4"/>
  <c r="AC24" i="4"/>
  <c r="AB24" i="4"/>
  <c r="AA24" i="4"/>
  <c r="Z24" i="4"/>
  <c r="Y24" i="4"/>
  <c r="X24" i="4"/>
  <c r="V24" i="4" s="1"/>
  <c r="W24" i="4"/>
  <c r="U24" i="4"/>
  <c r="T24" i="4"/>
  <c r="AN23" i="4"/>
  <c r="AL23" i="4" s="1"/>
  <c r="AM23" i="4"/>
  <c r="AK23" i="4"/>
  <c r="AJ23" i="4"/>
  <c r="AI23" i="4"/>
  <c r="AG23" i="4" s="1"/>
  <c r="AH23" i="4"/>
  <c r="AF23" i="4"/>
  <c r="AE23" i="4"/>
  <c r="AC23" i="4"/>
  <c r="AA23" i="4" s="1"/>
  <c r="AB23" i="4"/>
  <c r="Z23" i="4"/>
  <c r="Y23" i="4"/>
  <c r="X23" i="4"/>
  <c r="W23" i="4"/>
  <c r="V23" i="4"/>
  <c r="U23" i="4"/>
  <c r="T23" i="4"/>
  <c r="AN22" i="4"/>
  <c r="AL22" i="4" s="1"/>
  <c r="AM22" i="4"/>
  <c r="AK22" i="4"/>
  <c r="AJ22" i="4"/>
  <c r="AI22" i="4"/>
  <c r="AG22" i="4" s="1"/>
  <c r="AH22" i="4"/>
  <c r="AF22" i="4"/>
  <c r="AE22" i="4"/>
  <c r="AC22" i="4"/>
  <c r="AB22" i="4"/>
  <c r="AA22" i="4"/>
  <c r="Z22" i="4"/>
  <c r="Y22" i="4"/>
  <c r="X22" i="4"/>
  <c r="V22" i="4" s="1"/>
  <c r="W22" i="4"/>
  <c r="U22" i="4"/>
  <c r="T22" i="4"/>
  <c r="AN21" i="4"/>
  <c r="AL21" i="4" s="1"/>
  <c r="AM21" i="4"/>
  <c r="AK21" i="4"/>
  <c r="AJ21" i="4"/>
  <c r="AI21" i="4"/>
  <c r="AG21" i="4" s="1"/>
  <c r="AH21" i="4"/>
  <c r="AF21" i="4"/>
  <c r="AE21" i="4"/>
  <c r="AC21" i="4"/>
  <c r="AA21" i="4" s="1"/>
  <c r="AB21" i="4"/>
  <c r="Z21" i="4"/>
  <c r="Y21" i="4"/>
  <c r="X21" i="4"/>
  <c r="V21" i="4" s="1"/>
  <c r="W21" i="4"/>
  <c r="U21" i="4"/>
  <c r="T21" i="4"/>
  <c r="AN20" i="4"/>
  <c r="AL20" i="4" s="1"/>
  <c r="AM20" i="4"/>
  <c r="AK20" i="4"/>
  <c r="AJ20" i="4"/>
  <c r="AI20" i="4"/>
  <c r="AG20" i="4" s="1"/>
  <c r="AH20" i="4"/>
  <c r="AF20" i="4"/>
  <c r="AE20" i="4"/>
  <c r="AC20" i="4"/>
  <c r="AB20" i="4"/>
  <c r="AA20" i="4"/>
  <c r="Z20" i="4"/>
  <c r="Y20" i="4"/>
  <c r="X20" i="4"/>
  <c r="V20" i="4" s="1"/>
  <c r="W20" i="4"/>
  <c r="U20" i="4"/>
  <c r="T20" i="4"/>
  <c r="AN19" i="4"/>
  <c r="AL19" i="4" s="1"/>
  <c r="AM19" i="4"/>
  <c r="AK19" i="4"/>
  <c r="AJ19" i="4"/>
  <c r="AI19" i="4"/>
  <c r="AG19" i="4" s="1"/>
  <c r="AH19" i="4"/>
  <c r="AF19" i="4"/>
  <c r="AE19" i="4"/>
  <c r="AC19" i="4"/>
  <c r="AA19" i="4" s="1"/>
  <c r="AB19" i="4"/>
  <c r="Z19" i="4"/>
  <c r="Y19" i="4"/>
  <c r="X19" i="4"/>
  <c r="W19" i="4"/>
  <c r="V19" i="4"/>
  <c r="U19" i="4"/>
  <c r="T19" i="4"/>
  <c r="AN18" i="4"/>
  <c r="AL18" i="4" s="1"/>
  <c r="AM18" i="4"/>
  <c r="AK18" i="4"/>
  <c r="AJ18" i="4"/>
  <c r="AI18" i="4"/>
  <c r="AG18" i="4" s="1"/>
  <c r="AH18" i="4"/>
  <c r="AF18" i="4"/>
  <c r="AE18" i="4"/>
  <c r="AC18" i="4"/>
  <c r="AB18" i="4"/>
  <c r="AA18" i="4"/>
  <c r="Z18" i="4"/>
  <c r="Y18" i="4"/>
  <c r="X18" i="4"/>
  <c r="V18" i="4" s="1"/>
  <c r="W18" i="4"/>
  <c r="U18" i="4"/>
  <c r="T18" i="4"/>
  <c r="AN17" i="4"/>
  <c r="AL17" i="4" s="1"/>
  <c r="AM17" i="4"/>
  <c r="AK17" i="4"/>
  <c r="AJ17" i="4"/>
  <c r="AI17" i="4"/>
  <c r="AG17" i="4" s="1"/>
  <c r="AH17" i="4"/>
  <c r="AF17" i="4"/>
  <c r="AE17" i="4"/>
  <c r="AC17" i="4"/>
  <c r="AA17" i="4" s="1"/>
  <c r="AB17" i="4"/>
  <c r="Z17" i="4"/>
  <c r="Y17" i="4"/>
  <c r="X17" i="4"/>
  <c r="W17" i="4"/>
  <c r="V17" i="4"/>
  <c r="U17" i="4"/>
  <c r="T17" i="4"/>
  <c r="AN16" i="4"/>
  <c r="AL16" i="4" s="1"/>
  <c r="AM16" i="4"/>
  <c r="AK16" i="4"/>
  <c r="AJ16" i="4"/>
  <c r="AI16" i="4"/>
  <c r="AG16" i="4" s="1"/>
  <c r="AH16" i="4"/>
  <c r="AF16" i="4"/>
  <c r="AE16" i="4"/>
  <c r="AC16" i="4"/>
  <c r="AA16" i="4" s="1"/>
  <c r="AB16" i="4"/>
  <c r="Z16" i="4"/>
  <c r="Y16" i="4"/>
  <c r="X16" i="4"/>
  <c r="V16" i="4" s="1"/>
  <c r="W16" i="4"/>
  <c r="U16" i="4"/>
  <c r="T16" i="4"/>
  <c r="AN15" i="4"/>
  <c r="AL15" i="4" s="1"/>
  <c r="AM15" i="4"/>
  <c r="AK15" i="4"/>
  <c r="AJ15" i="4"/>
  <c r="AI15" i="4"/>
  <c r="AG15" i="4" s="1"/>
  <c r="AH15" i="4"/>
  <c r="AF15" i="4"/>
  <c r="AE15" i="4"/>
  <c r="AC15" i="4"/>
  <c r="AA15" i="4" s="1"/>
  <c r="AB15" i="4"/>
  <c r="Z15" i="4"/>
  <c r="Y15" i="4"/>
  <c r="X15" i="4"/>
  <c r="W15" i="4"/>
  <c r="V15" i="4"/>
  <c r="U15" i="4"/>
  <c r="T15" i="4"/>
  <c r="AN14" i="4"/>
  <c r="AL14" i="4" s="1"/>
  <c r="AM14" i="4"/>
  <c r="AK14" i="4"/>
  <c r="AJ14" i="4"/>
  <c r="AI14" i="4"/>
  <c r="AG14" i="4" s="1"/>
  <c r="AH14" i="4"/>
  <c r="AF14" i="4"/>
  <c r="AE14" i="4"/>
  <c r="AC14" i="4"/>
  <c r="AB14" i="4"/>
  <c r="AA14" i="4"/>
  <c r="Z14" i="4"/>
  <c r="Y14" i="4"/>
  <c r="X14" i="4"/>
  <c r="V14" i="4" s="1"/>
  <c r="W14" i="4"/>
  <c r="U14" i="4"/>
  <c r="T14" i="4"/>
  <c r="AN13" i="4"/>
  <c r="AL13" i="4" s="1"/>
  <c r="AM13" i="4"/>
  <c r="AK13" i="4"/>
  <c r="AJ13" i="4"/>
  <c r="AI13" i="4"/>
  <c r="AG13" i="4" s="1"/>
  <c r="AH13" i="4"/>
  <c r="AF13" i="4"/>
  <c r="AE13" i="4"/>
  <c r="AC13" i="4"/>
  <c r="AA13" i="4" s="1"/>
  <c r="AB13" i="4"/>
  <c r="Z13" i="4"/>
  <c r="Y13" i="4"/>
  <c r="X13" i="4"/>
  <c r="W13" i="4"/>
  <c r="V13" i="4"/>
  <c r="U13" i="4"/>
  <c r="T13" i="4"/>
  <c r="AN12" i="4"/>
  <c r="AL12" i="4" s="1"/>
  <c r="AM12" i="4"/>
  <c r="AK12" i="4"/>
  <c r="AJ12" i="4"/>
  <c r="AI12" i="4"/>
  <c r="AG12" i="4" s="1"/>
  <c r="AH12" i="4"/>
  <c r="AF12" i="4"/>
  <c r="AE12" i="4"/>
  <c r="AC12" i="4"/>
  <c r="AB12" i="4"/>
  <c r="AA12" i="4"/>
  <c r="Z12" i="4"/>
  <c r="Y12" i="4"/>
  <c r="X12" i="4"/>
  <c r="V12" i="4" s="1"/>
  <c r="W12" i="4"/>
  <c r="U12" i="4"/>
  <c r="T12" i="4"/>
  <c r="C24" i="4"/>
  <c r="A24" i="4"/>
  <c r="C23" i="4"/>
  <c r="A23" i="4"/>
  <c r="C22" i="4"/>
  <c r="A22" i="4"/>
  <c r="O19" i="4"/>
  <c r="M19" i="4"/>
  <c r="C19" i="4"/>
  <c r="A19" i="4"/>
  <c r="O18" i="4"/>
  <c r="M18" i="4"/>
  <c r="C18" i="4"/>
  <c r="A18" i="4"/>
  <c r="O17" i="4"/>
  <c r="M17" i="4"/>
  <c r="C17" i="4"/>
  <c r="A17" i="4"/>
  <c r="O14" i="4"/>
  <c r="M14" i="4"/>
  <c r="C14" i="4"/>
  <c r="A14" i="4"/>
  <c r="O13" i="4"/>
  <c r="M13" i="4"/>
  <c r="C13" i="4"/>
  <c r="A13" i="4"/>
  <c r="O12" i="4"/>
  <c r="M12" i="4"/>
  <c r="C12" i="4"/>
  <c r="A12" i="4"/>
  <c r="S3" i="4"/>
  <c r="T4" i="5" l="1"/>
  <c r="T5" i="5"/>
  <c r="AU9" i="5"/>
  <c r="AW9" i="5" s="1"/>
  <c r="AR5" i="5"/>
  <c r="T9" i="5"/>
  <c r="T6" i="5"/>
  <c r="AR4" i="5"/>
  <c r="AU4" i="5" s="1"/>
  <c r="AW4" i="5" s="1"/>
  <c r="T7" i="5"/>
  <c r="AU8" i="5"/>
  <c r="AW8" i="5" s="1"/>
  <c r="T8" i="5"/>
  <c r="AU7" i="5"/>
  <c r="AW7" i="5" s="1"/>
  <c r="AU5" i="5"/>
  <c r="AW5" i="5" s="1"/>
  <c r="J8" i="4"/>
  <c r="I5" i="4"/>
  <c r="F4" i="4"/>
  <c r="F8" i="4"/>
  <c r="G7" i="4"/>
  <c r="H6" i="4"/>
  <c r="I9" i="4"/>
  <c r="D6" i="4"/>
  <c r="E9" i="4"/>
  <c r="E5" i="4"/>
  <c r="J4" i="4"/>
  <c r="G9" i="4"/>
  <c r="I4" i="4"/>
  <c r="D5" i="4"/>
  <c r="G6" i="4"/>
  <c r="J7" i="4"/>
  <c r="I8" i="4"/>
  <c r="H9" i="4"/>
  <c r="G4" i="4"/>
  <c r="F5" i="4"/>
  <c r="J5" i="4"/>
  <c r="E6" i="4"/>
  <c r="I6" i="4"/>
  <c r="D7" i="4"/>
  <c r="H7" i="4"/>
  <c r="G8" i="4"/>
  <c r="F9" i="4"/>
  <c r="J9" i="4"/>
  <c r="E4" i="4"/>
  <c r="H5" i="4"/>
  <c r="F7" i="4"/>
  <c r="E8" i="4"/>
  <c r="D9" i="4"/>
  <c r="D4" i="4"/>
  <c r="H4" i="4"/>
  <c r="G5" i="4"/>
  <c r="F6" i="4"/>
  <c r="J6" i="4"/>
  <c r="E7" i="4"/>
  <c r="I7" i="4"/>
  <c r="D8" i="4"/>
  <c r="H8" i="4"/>
  <c r="S4" i="5" l="1"/>
  <c r="U4" i="5" s="1"/>
  <c r="S8" i="5"/>
  <c r="U8" i="5" s="1"/>
  <c r="S6" i="5"/>
  <c r="U6" i="5" s="1"/>
  <c r="S7" i="5"/>
  <c r="U7" i="5" s="1"/>
  <c r="S9" i="5"/>
  <c r="U9" i="5" s="1"/>
  <c r="S5" i="5"/>
  <c r="U5" i="5" s="1"/>
  <c r="AW2" i="5"/>
  <c r="BE4" i="5" s="1"/>
  <c r="BH4" i="5" s="1"/>
  <c r="Q4" i="5" s="1"/>
  <c r="K8" i="4"/>
  <c r="AS8" i="4" s="1"/>
  <c r="K5" i="4"/>
  <c r="AS5" i="4" s="1"/>
  <c r="K7" i="4"/>
  <c r="AS7" i="4" s="1"/>
  <c r="K9" i="4"/>
  <c r="AS9" i="4" s="1"/>
  <c r="L7" i="4"/>
  <c r="AR7" i="4" s="1"/>
  <c r="L9" i="4"/>
  <c r="AR9" i="4" s="1"/>
  <c r="L4" i="4"/>
  <c r="AR4" i="4" s="1"/>
  <c r="K4" i="4"/>
  <c r="AS4" i="4" s="1"/>
  <c r="L8" i="4"/>
  <c r="L5" i="4"/>
  <c r="AR5" i="4" s="1"/>
  <c r="K6" i="4"/>
  <c r="AS6" i="4" s="1"/>
  <c r="L6" i="4"/>
  <c r="AX5" i="5" l="1"/>
  <c r="BI4" i="5"/>
  <c r="R4" i="5" s="1"/>
  <c r="BG4" i="5"/>
  <c r="AX8" i="5"/>
  <c r="AX4" i="5"/>
  <c r="AX9" i="5"/>
  <c r="AX7" i="5"/>
  <c r="AX6" i="5"/>
  <c r="AU5" i="4"/>
  <c r="AW5" i="4" s="1"/>
  <c r="T8" i="4"/>
  <c r="AU7" i="4"/>
  <c r="AW7" i="4" s="1"/>
  <c r="AU9" i="4"/>
  <c r="AW9" i="4" s="1"/>
  <c r="T9" i="4"/>
  <c r="AR8" i="4"/>
  <c r="AU8" i="4" s="1"/>
  <c r="AW8" i="4" s="1"/>
  <c r="T4" i="4"/>
  <c r="T7" i="4"/>
  <c r="AU4" i="4"/>
  <c r="AW4" i="4" s="1"/>
  <c r="T5" i="4"/>
  <c r="T6" i="4"/>
  <c r="AR6" i="4"/>
  <c r="AU6" i="4" s="1"/>
  <c r="AW6" i="4" s="1"/>
  <c r="AP4" i="5" l="1"/>
  <c r="N4" i="5"/>
  <c r="AX2" i="5"/>
  <c r="AY7" i="5" s="1"/>
  <c r="AW2" i="4"/>
  <c r="BE4" i="4" s="1"/>
  <c r="BI4" i="4" s="1"/>
  <c r="R4" i="4" s="1"/>
  <c r="S7" i="4"/>
  <c r="U7" i="4" s="1"/>
  <c r="S4" i="4"/>
  <c r="U4" i="4" s="1"/>
  <c r="S6" i="4"/>
  <c r="U6" i="4" s="1"/>
  <c r="S9" i="4"/>
  <c r="U9" i="4" s="1"/>
  <c r="S8" i="4"/>
  <c r="U8" i="4" s="1"/>
  <c r="S5" i="4"/>
  <c r="U5" i="4" s="1"/>
  <c r="AY4" i="5" l="1"/>
  <c r="AY9" i="5"/>
  <c r="AY6" i="5"/>
  <c r="AY8" i="5"/>
  <c r="BE5" i="5"/>
  <c r="BI5" i="5" s="1"/>
  <c r="R5" i="5" s="1"/>
  <c r="AY5" i="5"/>
  <c r="AX6" i="4"/>
  <c r="AX9" i="4"/>
  <c r="BG4" i="4"/>
  <c r="AX5" i="4"/>
  <c r="BH4" i="4"/>
  <c r="Q4" i="4" s="1"/>
  <c r="AX7" i="4"/>
  <c r="AX4" i="4"/>
  <c r="AX8" i="4"/>
  <c r="AY2" i="5" l="1"/>
  <c r="BE6" i="5" s="1"/>
  <c r="BH6" i="5" s="1"/>
  <c r="Q6" i="5" s="1"/>
  <c r="BG5" i="5"/>
  <c r="BH5" i="5"/>
  <c r="Q5" i="5" s="1"/>
  <c r="AP4" i="4"/>
  <c r="N4" i="4"/>
  <c r="AX2" i="4"/>
  <c r="AY7" i="4" s="1"/>
  <c r="AP5" i="5" l="1"/>
  <c r="N5" i="5"/>
  <c r="BI6" i="5"/>
  <c r="R6" i="5" s="1"/>
  <c r="AZ5" i="5"/>
  <c r="BG6" i="5"/>
  <c r="AZ7" i="5"/>
  <c r="AZ6" i="5"/>
  <c r="AZ8" i="5"/>
  <c r="AZ9" i="5"/>
  <c r="AZ4" i="5"/>
  <c r="AY9" i="4"/>
  <c r="AY4" i="4"/>
  <c r="BE5" i="4"/>
  <c r="BH5" i="4" s="1"/>
  <c r="Q5" i="4" s="1"/>
  <c r="AY6" i="4"/>
  <c r="AY5" i="4"/>
  <c r="AY8" i="4"/>
  <c r="AP6" i="5" l="1"/>
  <c r="N6" i="5"/>
  <c r="AZ2" i="5"/>
  <c r="BE7" i="5" s="1"/>
  <c r="BH7" i="5" s="1"/>
  <c r="Q7" i="5" s="1"/>
  <c r="BI5" i="4"/>
  <c r="R5" i="4" s="1"/>
  <c r="AY2" i="4"/>
  <c r="AZ9" i="4" s="1"/>
  <c r="BG5" i="4"/>
  <c r="BG7" i="5" l="1"/>
  <c r="BA9" i="5"/>
  <c r="BA6" i="5"/>
  <c r="BA8" i="5"/>
  <c r="BI7" i="5"/>
  <c r="R7" i="5" s="1"/>
  <c r="BA7" i="5"/>
  <c r="BA5" i="5"/>
  <c r="BA4" i="5"/>
  <c r="AP5" i="4"/>
  <c r="N5" i="4"/>
  <c r="AZ5" i="4"/>
  <c r="AZ4" i="4"/>
  <c r="AZ6" i="4"/>
  <c r="BE6" i="4"/>
  <c r="BI6" i="4" s="1"/>
  <c r="R6" i="4" s="1"/>
  <c r="AZ8" i="4"/>
  <c r="AZ7" i="4"/>
  <c r="BA2" i="5" l="1"/>
  <c r="BE8" i="5" s="1"/>
  <c r="BG8" i="5" s="1"/>
  <c r="AP8" i="5" s="1"/>
  <c r="AP7" i="5"/>
  <c r="N7" i="5"/>
  <c r="AZ2" i="4"/>
  <c r="BA5" i="4" s="1"/>
  <c r="BH6" i="4"/>
  <c r="Q6" i="4" s="1"/>
  <c r="BG6" i="4"/>
  <c r="BB4" i="5" l="1"/>
  <c r="N8" i="5"/>
  <c r="BB7" i="5"/>
  <c r="BB9" i="5"/>
  <c r="BB6" i="5"/>
  <c r="BB8" i="5"/>
  <c r="BI8" i="5"/>
  <c r="R8" i="5" s="1"/>
  <c r="BB5" i="5"/>
  <c r="BH8" i="5"/>
  <c r="Q8" i="5" s="1"/>
  <c r="BA8" i="4"/>
  <c r="AP6" i="4"/>
  <c r="N6" i="4"/>
  <c r="BA9" i="4"/>
  <c r="BA4" i="4"/>
  <c r="BA6" i="4"/>
  <c r="BA7" i="4"/>
  <c r="BE7" i="4"/>
  <c r="BI7" i="4" s="1"/>
  <c r="R7" i="4" s="1"/>
  <c r="BB2" i="5" l="1"/>
  <c r="BE9" i="5" s="1"/>
  <c r="BG9" i="5" s="1"/>
  <c r="AP9" i="5" s="1"/>
  <c r="BG7" i="4"/>
  <c r="N7" i="4" s="1"/>
  <c r="BH7" i="4"/>
  <c r="Q7" i="4" s="1"/>
  <c r="BA2" i="4"/>
  <c r="BB6" i="4" s="1"/>
  <c r="N9" i="5" l="1"/>
  <c r="BI9" i="5"/>
  <c r="R9" i="5" s="1"/>
  <c r="BH9" i="5"/>
  <c r="Q9" i="5" s="1"/>
  <c r="AP7" i="4"/>
  <c r="BE8" i="4"/>
  <c r="BI8" i="4" s="1"/>
  <c r="R8" i="4" s="1"/>
  <c r="BB7" i="4"/>
  <c r="BB4" i="4"/>
  <c r="BB5" i="4"/>
  <c r="BB9" i="4"/>
  <c r="BB8" i="4"/>
  <c r="BG8" i="4" l="1"/>
  <c r="AP8" i="4" s="1"/>
  <c r="N8" i="4"/>
  <c r="BH8" i="4"/>
  <c r="Q8" i="4" s="1"/>
  <c r="BB2" i="4"/>
  <c r="BE9" i="4" s="1"/>
  <c r="BI9" i="4" s="1"/>
  <c r="R9" i="4" s="1"/>
  <c r="BG9" i="4" l="1"/>
  <c r="N9" i="4" s="1"/>
  <c r="BH9" i="4"/>
  <c r="Q9" i="4" s="1"/>
  <c r="AP9" i="4" l="1"/>
</calcChain>
</file>

<file path=xl/sharedStrings.xml><?xml version="1.0" encoding="utf-8"?>
<sst xmlns="http://schemas.openxmlformats.org/spreadsheetml/2006/main" count="188" uniqueCount="46">
  <si>
    <t>Clubs</t>
  </si>
  <si>
    <t>J</t>
  </si>
  <si>
    <t>G</t>
  </si>
  <si>
    <t>P</t>
  </si>
  <si>
    <t>N</t>
  </si>
  <si>
    <t>F</t>
  </si>
  <si>
    <t>+</t>
  </si>
  <si>
    <t>-</t>
  </si>
  <si>
    <t>GA</t>
  </si>
  <si>
    <t>Pts</t>
  </si>
  <si>
    <t>CLASSEMENT</t>
  </si>
  <si>
    <t>contre</t>
  </si>
  <si>
    <t>à</t>
  </si>
  <si>
    <t>V</t>
  </si>
  <si>
    <t>E1</t>
  </si>
  <si>
    <t>E2</t>
  </si>
  <si>
    <t>Rg source</t>
  </si>
  <si>
    <t>Club</t>
  </si>
  <si>
    <t>Rang</t>
  </si>
  <si>
    <t>Classement</t>
  </si>
  <si>
    <t>Nb composé</t>
  </si>
  <si>
    <t>1 er</t>
  </si>
  <si>
    <t>2 ème</t>
  </si>
  <si>
    <t>3 ème</t>
  </si>
  <si>
    <t>5 ème</t>
  </si>
  <si>
    <t>4 ème</t>
  </si>
  <si>
    <t>6 ème</t>
  </si>
  <si>
    <t>AVIERE "A"</t>
  </si>
  <si>
    <t>SAINT NABORD</t>
  </si>
  <si>
    <r>
      <t xml:space="preserve">CHAMPIONNAT DES CLUBS FEMININ </t>
    </r>
    <r>
      <rPr>
        <b/>
        <sz val="18"/>
        <color rgb="FFFF0000"/>
        <rFont val="Arial"/>
        <family val="2"/>
      </rPr>
      <t xml:space="preserve">DIVISION 1 </t>
    </r>
    <r>
      <rPr>
        <b/>
        <sz val="18"/>
        <color theme="1"/>
        <rFont val="Arial"/>
        <family val="2"/>
      </rPr>
      <t>SAISON 2024</t>
    </r>
  </si>
  <si>
    <r>
      <t xml:space="preserve">CHAMPIONNAT DES CLUBS FEMININ </t>
    </r>
    <r>
      <rPr>
        <b/>
        <sz val="18"/>
        <color rgb="FFFF0000"/>
        <rFont val="Arial"/>
        <family val="2"/>
      </rPr>
      <t xml:space="preserve">DIVISION 2 </t>
    </r>
    <r>
      <rPr>
        <b/>
        <sz val="18"/>
        <color theme="1"/>
        <rFont val="Arial"/>
        <family val="2"/>
      </rPr>
      <t>SAISON 2024</t>
    </r>
  </si>
  <si>
    <t xml:space="preserve">ELOYES </t>
  </si>
  <si>
    <t>AYDOILLES</t>
  </si>
  <si>
    <t>ST ETIENNE/THIEFOSSE</t>
  </si>
  <si>
    <t>CONTREXEVILLE</t>
  </si>
  <si>
    <t>VALLEE DES LACS</t>
  </si>
  <si>
    <t>RAON L ETAPE</t>
  </si>
  <si>
    <t>NOMEXY</t>
  </si>
  <si>
    <t>GOLBEY "B"</t>
  </si>
  <si>
    <t>REMIREMONT</t>
  </si>
  <si>
    <t xml:space="preserve">1ére Journée Mercredi 1er mai à RAON L ETAPE à 9h00 </t>
  </si>
  <si>
    <t>2éme  Journée mercredi 1er mai à RAON L ETAPE à 14h00</t>
  </si>
  <si>
    <t>3éme Journée Samedi 15 juin à GOLBEY à 9h00</t>
  </si>
  <si>
    <t>4éme Journée  Samedi 15 juin à GOLBEY à 14h00</t>
  </si>
  <si>
    <t>5éme Journée  Samedi 14 septembre à REMIREMONT à 14h00</t>
  </si>
  <si>
    <t>AVIERE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</si>
</sst>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General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Arial"/>
      <family val="2"/>
    </font>
    <font>
      <b/>
      <sz val="18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FFFFFF"/>
      </patternFill>
    </fill>
    <fill>
      <patternFill patternType="solid">
        <fgColor rgb="FF66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96">
    <xf numFmtId="0" fontId="0" fillId="0" borderId="0" xfId="0"/>
    <xf numFmtId="164" fontId="1" fillId="2" borderId="0" xfId="1" applyFill="1" applyBorder="1" applyProtection="1"/>
    <xf numFmtId="164" fontId="1" fillId="2" borderId="21" xfId="1" applyFill="1" applyBorder="1" applyAlignment="1" applyProtection="1">
      <alignment horizontal="center"/>
    </xf>
    <xf numFmtId="164" fontId="1" fillId="2" borderId="22" xfId="1" applyFill="1" applyBorder="1" applyAlignment="1" applyProtection="1">
      <alignment horizontal="center"/>
    </xf>
    <xf numFmtId="0" fontId="0" fillId="0" borderId="22" xfId="0" applyBorder="1"/>
    <xf numFmtId="0" fontId="0" fillId="0" borderId="22" xfId="0" applyBorder="1" applyAlignment="1">
      <alignment horizontal="center"/>
    </xf>
    <xf numFmtId="164" fontId="1" fillId="2" borderId="0" xfId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Border="1"/>
    <xf numFmtId="0" fontId="2" fillId="0" borderId="0" xfId="0" applyFont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4" fillId="5" borderId="16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9" borderId="2" xfId="1" applyFill="1" applyBorder="1" applyAlignment="1" applyProtection="1">
      <alignment horizontal="center" vertical="center"/>
    </xf>
    <xf numFmtId="164" fontId="1" fillId="2" borderId="3" xfId="1" applyFill="1" applyBorder="1" applyAlignment="1" applyProtection="1">
      <alignment horizontal="center" vertical="center"/>
    </xf>
    <xf numFmtId="164" fontId="1" fillId="9" borderId="7" xfId="1" applyFill="1" applyBorder="1" applyAlignment="1" applyProtection="1">
      <alignment horizontal="center" vertical="center"/>
    </xf>
    <xf numFmtId="164" fontId="1" fillId="2" borderId="8" xfId="1" applyFill="1" applyBorder="1" applyAlignment="1" applyProtection="1">
      <alignment horizontal="center" vertical="center"/>
    </xf>
    <xf numFmtId="164" fontId="1" fillId="9" borderId="5" xfId="1" applyFill="1" applyBorder="1" applyAlignment="1" applyProtection="1">
      <alignment horizontal="center" vertical="center"/>
    </xf>
    <xf numFmtId="164" fontId="1" fillId="2" borderId="1" xfId="1" applyFill="1" applyBorder="1" applyAlignment="1" applyProtection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4" fillId="5" borderId="11" xfId="0" applyFont="1" applyFill="1" applyBorder="1" applyAlignment="1">
      <alignment horizontal="center" vertical="center"/>
    </xf>
    <xf numFmtId="0" fontId="0" fillId="5" borderId="0" xfId="0" applyFill="1"/>
    <xf numFmtId="0" fontId="0" fillId="4" borderId="0" xfId="0" applyFill="1"/>
    <xf numFmtId="0" fontId="0" fillId="11" borderId="0" xfId="0" applyFill="1"/>
    <xf numFmtId="0" fontId="0" fillId="11" borderId="0" xfId="0" applyFill="1" applyAlignment="1">
      <alignment horizontal="center"/>
    </xf>
    <xf numFmtId="0" fontId="0" fillId="12" borderId="0" xfId="0" applyFill="1"/>
    <xf numFmtId="0" fontId="0" fillId="13" borderId="0" xfId="0" applyFill="1"/>
    <xf numFmtId="0" fontId="0" fillId="3" borderId="0" xfId="0" applyFill="1"/>
    <xf numFmtId="0" fontId="6" fillId="0" borderId="0" xfId="0" applyFont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7" borderId="4" xfId="0" applyFill="1" applyBorder="1" applyAlignment="1" applyProtection="1">
      <alignment horizontal="center" vertical="center"/>
      <protection locked="0"/>
    </xf>
    <xf numFmtId="0" fontId="0" fillId="7" borderId="6" xfId="0" applyFill="1" applyBorder="1" applyAlignment="1" applyProtection="1">
      <alignment horizontal="center" vertical="center"/>
      <protection locked="0"/>
    </xf>
    <xf numFmtId="0" fontId="0" fillId="7" borderId="9" xfId="0" applyFill="1" applyBorder="1" applyAlignment="1" applyProtection="1">
      <alignment horizontal="center" vertical="center"/>
      <protection locked="0"/>
    </xf>
    <xf numFmtId="0" fontId="0" fillId="8" borderId="15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10" borderId="10" xfId="0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4" borderId="0" xfId="0" applyFill="1" applyAlignment="1">
      <alignment horizontal="right"/>
    </xf>
    <xf numFmtId="0" fontId="0" fillId="10" borderId="0" xfId="0" applyFill="1"/>
    <xf numFmtId="0" fontId="3" fillId="1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164" fontId="1" fillId="9" borderId="3" xfId="1" applyFill="1" applyBorder="1" applyAlignment="1" applyProtection="1">
      <alignment horizontal="center" vertical="center"/>
    </xf>
    <xf numFmtId="0" fontId="0" fillId="7" borderId="3" xfId="0" applyFill="1" applyBorder="1" applyAlignment="1" applyProtection="1">
      <alignment horizontal="center" vertical="center"/>
      <protection locked="0"/>
    </xf>
    <xf numFmtId="164" fontId="1" fillId="9" borderId="1" xfId="1" applyFill="1" applyBorder="1" applyAlignment="1" applyProtection="1">
      <alignment horizontal="center" vertical="center"/>
    </xf>
    <xf numFmtId="0" fontId="0" fillId="7" borderId="1" xfId="0" applyFill="1" applyBorder="1" applyAlignment="1" applyProtection="1">
      <alignment horizontal="center" vertical="center"/>
      <protection locked="0"/>
    </xf>
    <xf numFmtId="164" fontId="1" fillId="9" borderId="8" xfId="1" applyFill="1" applyBorder="1" applyAlignment="1" applyProtection="1">
      <alignment horizontal="center" vertical="center"/>
    </xf>
    <xf numFmtId="0" fontId="0" fillId="7" borderId="8" xfId="0" applyFill="1" applyBorder="1" applyAlignment="1" applyProtection="1">
      <alignment horizontal="center" vertical="center"/>
      <protection locked="0"/>
    </xf>
    <xf numFmtId="164" fontId="0" fillId="3" borderId="3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13" xfId="0" applyFill="1" applyBorder="1" applyAlignment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9" defaultPivotStyle="PivotStyleLight16"/>
  <colors>
    <mruColors>
      <color rgb="FF009900"/>
      <color rgb="FF66FFFF"/>
      <color rgb="FFFFFF99"/>
      <color rgb="FFFFFF66"/>
      <color rgb="FF99FF66"/>
      <color rgb="FF00CC00"/>
      <color rgb="FFFF7C80"/>
      <color rgb="FFFF5050"/>
      <color rgb="FFFF33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29"/>
  <sheetViews>
    <sheetView showGridLines="0" tabSelected="1" workbookViewId="0">
      <selection activeCell="D12" sqref="D12"/>
    </sheetView>
  </sheetViews>
  <sheetFormatPr baseColWidth="10" defaultRowHeight="14.4" x14ac:dyDescent="0.3"/>
  <cols>
    <col min="1" max="1" width="18.6640625" customWidth="1"/>
    <col min="2" max="2" width="7.6640625" customWidth="1"/>
    <col min="3" max="3" width="19.109375" customWidth="1"/>
    <col min="4" max="8" width="3.6640625" customWidth="1"/>
    <col min="9" max="9" width="4.6640625" customWidth="1"/>
    <col min="10" max="10" width="4.77734375" customWidth="1"/>
    <col min="11" max="11" width="4.5546875" customWidth="1"/>
    <col min="12" max="12" width="3.6640625" customWidth="1"/>
    <col min="13" max="13" width="18.6640625" customWidth="1"/>
    <col min="14" max="14" width="7.6640625" customWidth="1"/>
    <col min="15" max="15" width="18.6640625" customWidth="1"/>
    <col min="16" max="17" width="3.6640625" customWidth="1"/>
    <col min="18" max="18" width="4.88671875" customWidth="1"/>
    <col min="19" max="19" width="11.44140625" hidden="1" customWidth="1"/>
    <col min="20" max="20" width="7.109375" hidden="1" customWidth="1"/>
    <col min="21" max="21" width="2.6640625" hidden="1" customWidth="1"/>
    <col min="22" max="22" width="2.44140625" hidden="1" customWidth="1"/>
    <col min="23" max="23" width="2.5546875" hidden="1" customWidth="1"/>
    <col min="24" max="25" width="2" hidden="1" customWidth="1"/>
    <col min="26" max="26" width="2.33203125" hidden="1" customWidth="1"/>
    <col min="27" max="27" width="2.44140625" hidden="1" customWidth="1"/>
    <col min="28" max="28" width="2.5546875" hidden="1" customWidth="1"/>
    <col min="29" max="29" width="2" hidden="1" customWidth="1"/>
    <col min="30" max="30" width="4.88671875" hidden="1" customWidth="1"/>
    <col min="31" max="31" width="2" hidden="1" customWidth="1"/>
    <col min="32" max="32" width="2.33203125" hidden="1" customWidth="1"/>
    <col min="33" max="33" width="2.44140625" hidden="1" customWidth="1"/>
    <col min="34" max="34" width="2.5546875" hidden="1" customWidth="1"/>
    <col min="35" max="35" width="2" hidden="1" customWidth="1"/>
    <col min="36" max="36" width="9.44140625" hidden="1" customWidth="1"/>
    <col min="37" max="37" width="2.33203125" hidden="1" customWidth="1"/>
    <col min="38" max="38" width="2.44140625" hidden="1" customWidth="1"/>
    <col min="39" max="39" width="2.5546875" hidden="1" customWidth="1"/>
    <col min="40" max="40" width="2" hidden="1" customWidth="1"/>
    <col min="41" max="44" width="11.44140625" hidden="1" customWidth="1"/>
    <col min="45" max="46" width="11.5546875" hidden="1" customWidth="1"/>
    <col min="47" max="49" width="14" hidden="1" customWidth="1"/>
    <col min="50" max="50" width="13" style="7" hidden="1" customWidth="1"/>
    <col min="51" max="58" width="11.5546875" hidden="1" customWidth="1"/>
    <col min="59" max="59" width="14.44140625" hidden="1" customWidth="1"/>
    <col min="60" max="61" width="11.5546875" hidden="1" customWidth="1"/>
    <col min="62" max="63" width="11.5546875" customWidth="1"/>
    <col min="64" max="64" width="1.88671875" customWidth="1"/>
  </cols>
  <sheetData>
    <row r="1" spans="1:61" ht="23.4" thickBot="1" x14ac:dyDescent="0.35">
      <c r="A1" s="90" t="s">
        <v>29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  <c r="AW1" s="38">
        <v>1</v>
      </c>
      <c r="AX1" s="38">
        <v>2</v>
      </c>
      <c r="AY1" s="38">
        <v>3</v>
      </c>
      <c r="AZ1" s="38">
        <v>4</v>
      </c>
      <c r="BA1" s="38">
        <v>5</v>
      </c>
      <c r="BB1" s="38">
        <v>6</v>
      </c>
    </row>
    <row r="2" spans="1:61" ht="9.75" customHeight="1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W2" s="38">
        <f t="shared" ref="AW2:BB2" si="0">MAX(AW4:AW9)</f>
        <v>10006</v>
      </c>
      <c r="AX2" s="39">
        <f t="shared" si="0"/>
        <v>10005</v>
      </c>
      <c r="AY2" s="38">
        <f t="shared" si="0"/>
        <v>10004</v>
      </c>
      <c r="AZ2" s="38">
        <f t="shared" si="0"/>
        <v>10003</v>
      </c>
      <c r="BA2" s="38">
        <f t="shared" si="0"/>
        <v>10002</v>
      </c>
      <c r="BB2" s="38">
        <f t="shared" si="0"/>
        <v>10001</v>
      </c>
    </row>
    <row r="3" spans="1:61" ht="15.75" customHeight="1" thickBot="1" x14ac:dyDescent="0.35">
      <c r="A3" s="10"/>
      <c r="B3" s="10"/>
      <c r="C3" s="35" t="s">
        <v>0</v>
      </c>
      <c r="D3" s="17" t="s">
        <v>1</v>
      </c>
      <c r="E3" s="19" t="s">
        <v>2</v>
      </c>
      <c r="F3" s="19" t="s">
        <v>3</v>
      </c>
      <c r="G3" s="19" t="s">
        <v>4</v>
      </c>
      <c r="H3" s="20" t="s">
        <v>5</v>
      </c>
      <c r="I3" s="17" t="s">
        <v>6</v>
      </c>
      <c r="J3" s="18" t="s">
        <v>7</v>
      </c>
      <c r="K3" s="21" t="s">
        <v>8</v>
      </c>
      <c r="L3" s="18" t="s">
        <v>9</v>
      </c>
      <c r="M3" s="10"/>
      <c r="N3" s="86" t="s">
        <v>10</v>
      </c>
      <c r="O3" s="87"/>
      <c r="P3" s="93"/>
      <c r="Q3" s="18" t="s">
        <v>9</v>
      </c>
      <c r="R3" s="18" t="s">
        <v>8</v>
      </c>
      <c r="S3">
        <f>COUNT(P4:P9)</f>
        <v>6</v>
      </c>
      <c r="AR3" t="s">
        <v>9</v>
      </c>
      <c r="AS3" t="s">
        <v>8</v>
      </c>
      <c r="AT3" t="s">
        <v>16</v>
      </c>
      <c r="AU3" t="s">
        <v>20</v>
      </c>
      <c r="AX3"/>
      <c r="BD3" t="s">
        <v>19</v>
      </c>
      <c r="BE3" t="s">
        <v>18</v>
      </c>
      <c r="BG3" t="s">
        <v>17</v>
      </c>
      <c r="BH3" t="s">
        <v>9</v>
      </c>
      <c r="BI3" t="s">
        <v>8</v>
      </c>
    </row>
    <row r="4" spans="1:61" ht="15" thickBot="1" x14ac:dyDescent="0.35">
      <c r="C4" s="76" t="s">
        <v>31</v>
      </c>
      <c r="D4" s="47">
        <f>SUMIF($A:$A,$C4,T:T)+SUMIF($C:$C,$C4,Y:Y)+SUMIF($M:$M,$C4,AE:AE)+SUMIF($O:$O,$C4,AJ:AJ)</f>
        <v>0</v>
      </c>
      <c r="E4" s="48">
        <f>SUMIF($A:$A,$C4,U:U)+SUMIF($C:$C,$C4,Z:Z)+SUMIF($M:$M,$C4,AF:AF)+SUMIF($O:$O,$C4,AK:AK)</f>
        <v>0</v>
      </c>
      <c r="F4" s="48">
        <f t="shared" ref="E4:H9" si="1">SUMIF($A:$A,$C4,V:V)+SUMIF($C:$C,$C4,AA:AA)+SUMIF($M:$M,$C4,AG:AG)+SUMIF($O:$O,$C4,AL:AL)</f>
        <v>0</v>
      </c>
      <c r="G4" s="48">
        <f t="shared" si="1"/>
        <v>0</v>
      </c>
      <c r="H4" s="49">
        <f t="shared" si="1"/>
        <v>0</v>
      </c>
      <c r="I4" s="60">
        <f t="shared" ref="I4:I9" si="2">SUMIF($A$12:$A$240,$C4,$D$12:$D$240)+SUMIF($C$12:$C$240,$C4,$F$12:$F$240)+SUMIF($M$12:$M$240,$C4,$P$12:$P$240)+SUMIF($O$12:$O$240,$C4,$R$12:$R$240)</f>
        <v>0</v>
      </c>
      <c r="J4" s="61">
        <f t="shared" ref="J4:J9" si="3">SUMIF($A$12:$A$240,$C4,$F$12:$F$240)+SUMIF($C$12:$C$240,$C4,$D$12:$D$240)+SUMIF($M$12:$M$240,$C4,$R$12:$R$240)+SUMIF($O$12:$O$240,$C4,$P$12:$P$240)</f>
        <v>0</v>
      </c>
      <c r="K4" s="14">
        <f>SUM(I4-J4)</f>
        <v>0</v>
      </c>
      <c r="L4" s="11">
        <f>SUM(E4+E4+E4+F4+G4+G4)</f>
        <v>0</v>
      </c>
      <c r="N4" s="94" t="str">
        <f>IF($D$12="","",BG4)</f>
        <v/>
      </c>
      <c r="O4" s="95"/>
      <c r="P4" s="44">
        <v>1</v>
      </c>
      <c r="Q4" s="31">
        <f ca="1">BH4</f>
        <v>0</v>
      </c>
      <c r="R4" s="66">
        <f ca="1">BI4</f>
        <v>0</v>
      </c>
      <c r="S4">
        <f>COUNTIF($T$4:$T$9,"&lt;="&amp;T4)</f>
        <v>6</v>
      </c>
      <c r="T4">
        <f>L4*10000+K4</f>
        <v>0</v>
      </c>
      <c r="U4">
        <f>$S$3-S4+1</f>
        <v>1</v>
      </c>
      <c r="AP4" t="str">
        <f ca="1">BG4</f>
        <v>RAON L ETAPE</v>
      </c>
      <c r="AR4" s="42">
        <f>L4</f>
        <v>0</v>
      </c>
      <c r="AS4" s="42">
        <f>K4</f>
        <v>0</v>
      </c>
      <c r="AT4" s="42">
        <v>1</v>
      </c>
      <c r="AU4" s="37">
        <f>AR4*1000000+(1000+AS4)*10+AT4</f>
        <v>10001</v>
      </c>
      <c r="AW4">
        <f>AU4</f>
        <v>10001</v>
      </c>
      <c r="AX4">
        <f>IF(AW4=$AW$2,0,AW4)</f>
        <v>10001</v>
      </c>
      <c r="AY4">
        <f>IF(AX4=$AX$2,0,AX4)</f>
        <v>10001</v>
      </c>
      <c r="AZ4">
        <f>IF(AY4=$AY$2,0,AY4)</f>
        <v>10001</v>
      </c>
      <c r="BA4">
        <f>IF(AZ4=$AZ$2,0,AZ4)</f>
        <v>10001</v>
      </c>
      <c r="BB4">
        <f>IF(BA4=$BA$2,0,BA4)</f>
        <v>10001</v>
      </c>
      <c r="BD4" t="s">
        <v>21</v>
      </c>
      <c r="BE4" s="40">
        <f>MATCH($AW$2,$AU$4:AU9,0)</f>
        <v>6</v>
      </c>
      <c r="BG4" s="36" t="str">
        <f ca="1">OFFSET($C$4,BE4-1,0,1,1)</f>
        <v>RAON L ETAPE</v>
      </c>
      <c r="BH4" s="41">
        <f ca="1">OFFSET($L$4,BE4-1,0,1,1)</f>
        <v>0</v>
      </c>
      <c r="BI4" s="41">
        <f ca="1">OFFSET($K$4,BE4-1,0,1,1)</f>
        <v>0</v>
      </c>
    </row>
    <row r="5" spans="1:61" ht="15" thickBot="1" x14ac:dyDescent="0.35">
      <c r="C5" s="75" t="s">
        <v>32</v>
      </c>
      <c r="D5" s="50">
        <f>SUMIF($A:$A,$C5,T:T)+SUMIF($C:$C,$C5,Y:Y)+SUMIF($M:$M,$C5,AE:AE)+SUMIF($O:$O,$C5,AJ:AJ)</f>
        <v>0</v>
      </c>
      <c r="E5" s="51">
        <f t="shared" si="1"/>
        <v>0</v>
      </c>
      <c r="F5" s="51">
        <f t="shared" si="1"/>
        <v>0</v>
      </c>
      <c r="G5" s="51">
        <f t="shared" si="1"/>
        <v>0</v>
      </c>
      <c r="H5" s="59">
        <f t="shared" si="1"/>
        <v>0</v>
      </c>
      <c r="I5" s="62">
        <f t="shared" si="2"/>
        <v>0</v>
      </c>
      <c r="J5" s="63">
        <f t="shared" si="3"/>
        <v>0</v>
      </c>
      <c r="K5" s="15">
        <f t="shared" ref="K5:K9" si="4">SUM(I5-J5)</f>
        <v>0</v>
      </c>
      <c r="L5" s="12">
        <f t="shared" ref="L5:L9" si="5">SUM(E5+E5+E5+F5+G5+G5)</f>
        <v>0</v>
      </c>
      <c r="N5" s="94" t="str">
        <f t="shared" ref="N5:N9" si="6">IF($D$12="","",BG5)</f>
        <v/>
      </c>
      <c r="O5" s="95"/>
      <c r="P5" s="44">
        <v>2</v>
      </c>
      <c r="Q5" s="31">
        <f t="shared" ref="Q5:R9" ca="1" si="7">BH5</f>
        <v>0</v>
      </c>
      <c r="R5" s="66">
        <f t="shared" ca="1" si="7"/>
        <v>0</v>
      </c>
      <c r="S5">
        <f t="shared" ref="S5:S9" si="8">COUNTIF($T$4:$T$9,"&lt;="&amp;T5)</f>
        <v>6</v>
      </c>
      <c r="T5">
        <f t="shared" ref="T5:T9" si="9">L5*10000+K5</f>
        <v>0</v>
      </c>
      <c r="U5">
        <f t="shared" ref="U5:U9" si="10">$S$3-S5+1</f>
        <v>1</v>
      </c>
      <c r="AP5" t="str">
        <f t="shared" ref="AP5:AP9" ca="1" si="11">BG5</f>
        <v>CONTREXEVILLE</v>
      </c>
      <c r="AR5" s="42">
        <f t="shared" ref="AR5:AR9" si="12">L5</f>
        <v>0</v>
      </c>
      <c r="AS5" s="42">
        <f t="shared" ref="AS5:AS9" si="13">K5</f>
        <v>0</v>
      </c>
      <c r="AT5" s="42">
        <v>2</v>
      </c>
      <c r="AU5" s="37">
        <f t="shared" ref="AU5:AU9" si="14">AR5*1000000+(1000+AS5)*10+AT5</f>
        <v>10002</v>
      </c>
      <c r="AW5">
        <f t="shared" ref="AW5:AW9" si="15">AU5</f>
        <v>10002</v>
      </c>
      <c r="AX5">
        <f t="shared" ref="AX5:AX9" si="16">IF(AW5=$AW$2,0,AW5)</f>
        <v>10002</v>
      </c>
      <c r="AY5">
        <f t="shared" ref="AY5:AY9" si="17">IF(AX5=$AX$2,0,AX5)</f>
        <v>10002</v>
      </c>
      <c r="AZ5">
        <f t="shared" ref="AZ5:AZ9" si="18">IF(AY5=$AY$2,0,AY5)</f>
        <v>10002</v>
      </c>
      <c r="BA5">
        <f t="shared" ref="BA5:BA9" si="19">IF(AZ5=$AZ$2,0,AZ5)</f>
        <v>10002</v>
      </c>
      <c r="BB5">
        <f t="shared" ref="BB5:BB9" si="20">IF(BA5=$BA$2,0,BA5)</f>
        <v>0</v>
      </c>
      <c r="BD5" t="s">
        <v>22</v>
      </c>
      <c r="BE5" s="40">
        <f>MATCH($AX$2,$AU$4:AU9,0)</f>
        <v>5</v>
      </c>
      <c r="BG5" s="36" t="str">
        <f t="shared" ref="BG5:BG9" ca="1" si="21">OFFSET($C$4,BE5-1,0,1,1)</f>
        <v>CONTREXEVILLE</v>
      </c>
      <c r="BH5" s="41">
        <f t="shared" ref="BH5:BH9" ca="1" si="22">OFFSET($L$4,BE5-1,0,1,1)</f>
        <v>0</v>
      </c>
      <c r="BI5" s="41">
        <f t="shared" ref="BI5:BI9" ca="1" si="23">OFFSET($K$4,BE5-1,0,1,1)</f>
        <v>0</v>
      </c>
    </row>
    <row r="6" spans="1:61" ht="15" thickBot="1" x14ac:dyDescent="0.35">
      <c r="C6" s="75" t="s">
        <v>33</v>
      </c>
      <c r="D6" s="50">
        <f>SUMIF($A:$A,$C6,T:T)+SUMIF($C:$C,$C6,Y:Y)+SUMIF($M:$M,$C6,AE:AE)+SUMIF($O:$O,$C6,AJ:AJ)</f>
        <v>0</v>
      </c>
      <c r="E6" s="51">
        <f t="shared" si="1"/>
        <v>0</v>
      </c>
      <c r="F6" s="51">
        <f t="shared" si="1"/>
        <v>0</v>
      </c>
      <c r="G6" s="51">
        <f t="shared" si="1"/>
        <v>0</v>
      </c>
      <c r="H6" s="52">
        <f t="shared" si="1"/>
        <v>0</v>
      </c>
      <c r="I6" s="62">
        <f t="shared" si="2"/>
        <v>0</v>
      </c>
      <c r="J6" s="63">
        <f t="shared" si="3"/>
        <v>0</v>
      </c>
      <c r="K6" s="15">
        <f t="shared" si="4"/>
        <v>0</v>
      </c>
      <c r="L6" s="12">
        <f t="shared" si="5"/>
        <v>0</v>
      </c>
      <c r="N6" s="94" t="str">
        <f t="shared" si="6"/>
        <v/>
      </c>
      <c r="O6" s="95"/>
      <c r="P6" s="44">
        <v>3</v>
      </c>
      <c r="Q6" s="31">
        <f t="shared" ca="1" si="7"/>
        <v>0</v>
      </c>
      <c r="R6" s="66">
        <f t="shared" ca="1" si="7"/>
        <v>0</v>
      </c>
      <c r="S6">
        <f t="shared" si="8"/>
        <v>6</v>
      </c>
      <c r="T6">
        <f t="shared" si="9"/>
        <v>0</v>
      </c>
      <c r="U6">
        <f t="shared" si="10"/>
        <v>1</v>
      </c>
      <c r="AP6" t="str">
        <f t="shared" ca="1" si="11"/>
        <v>AVIERE "A"</v>
      </c>
      <c r="AR6" s="42">
        <f t="shared" si="12"/>
        <v>0</v>
      </c>
      <c r="AS6" s="42">
        <f t="shared" si="13"/>
        <v>0</v>
      </c>
      <c r="AT6" s="42">
        <v>3</v>
      </c>
      <c r="AU6" s="37">
        <f t="shared" si="14"/>
        <v>10003</v>
      </c>
      <c r="AW6">
        <f t="shared" si="15"/>
        <v>10003</v>
      </c>
      <c r="AX6">
        <f t="shared" si="16"/>
        <v>10003</v>
      </c>
      <c r="AY6">
        <f t="shared" si="17"/>
        <v>10003</v>
      </c>
      <c r="AZ6">
        <f t="shared" si="18"/>
        <v>10003</v>
      </c>
      <c r="BA6">
        <f t="shared" si="19"/>
        <v>0</v>
      </c>
      <c r="BB6">
        <f t="shared" si="20"/>
        <v>0</v>
      </c>
      <c r="BD6" t="s">
        <v>23</v>
      </c>
      <c r="BE6" s="40">
        <f>MATCH($AY$2,$AU$4:AU9,0)</f>
        <v>4</v>
      </c>
      <c r="BG6" s="36" t="str">
        <f t="shared" ca="1" si="21"/>
        <v>AVIERE "A"</v>
      </c>
      <c r="BH6" s="41">
        <f t="shared" ca="1" si="22"/>
        <v>0</v>
      </c>
      <c r="BI6" s="41">
        <f t="shared" ca="1" si="23"/>
        <v>0</v>
      </c>
    </row>
    <row r="7" spans="1:61" ht="15" thickBot="1" x14ac:dyDescent="0.35">
      <c r="C7" s="75" t="s">
        <v>27</v>
      </c>
      <c r="D7" s="50">
        <f>SUMIF($A:$A,$C7,T:T)+SUMIF($C:$C,$C7,Y:Y)+SUMIF($M:$M,$C7,AE:AE)+SUMIF($O:$O,$C7,AJ:AJ)</f>
        <v>0</v>
      </c>
      <c r="E7" s="51">
        <f t="shared" si="1"/>
        <v>0</v>
      </c>
      <c r="F7" s="51">
        <f t="shared" si="1"/>
        <v>0</v>
      </c>
      <c r="G7" s="51">
        <f t="shared" si="1"/>
        <v>0</v>
      </c>
      <c r="H7" s="52">
        <f t="shared" si="1"/>
        <v>0</v>
      </c>
      <c r="I7" s="62">
        <f t="shared" si="2"/>
        <v>0</v>
      </c>
      <c r="J7" s="63">
        <f t="shared" si="3"/>
        <v>0</v>
      </c>
      <c r="K7" s="15">
        <f t="shared" si="4"/>
        <v>0</v>
      </c>
      <c r="L7" s="12">
        <f t="shared" si="5"/>
        <v>0</v>
      </c>
      <c r="N7" s="94" t="str">
        <f t="shared" si="6"/>
        <v/>
      </c>
      <c r="O7" s="95"/>
      <c r="P7" s="44">
        <v>4</v>
      </c>
      <c r="Q7" s="31">
        <f t="shared" ca="1" si="7"/>
        <v>0</v>
      </c>
      <c r="R7" s="66">
        <f t="shared" ca="1" si="7"/>
        <v>0</v>
      </c>
      <c r="S7">
        <f t="shared" si="8"/>
        <v>6</v>
      </c>
      <c r="T7">
        <f t="shared" si="9"/>
        <v>0</v>
      </c>
      <c r="U7">
        <f t="shared" si="10"/>
        <v>1</v>
      </c>
      <c r="AP7" t="str">
        <f t="shared" ca="1" si="11"/>
        <v>ST ETIENNE/THIEFOSSE</v>
      </c>
      <c r="AR7" s="42">
        <f t="shared" si="12"/>
        <v>0</v>
      </c>
      <c r="AS7" s="42">
        <f t="shared" si="13"/>
        <v>0</v>
      </c>
      <c r="AT7" s="42">
        <v>4</v>
      </c>
      <c r="AU7" s="37">
        <f t="shared" si="14"/>
        <v>10004</v>
      </c>
      <c r="AW7">
        <f t="shared" si="15"/>
        <v>10004</v>
      </c>
      <c r="AX7">
        <f t="shared" si="16"/>
        <v>10004</v>
      </c>
      <c r="AY7">
        <f t="shared" si="17"/>
        <v>10004</v>
      </c>
      <c r="AZ7">
        <f t="shared" si="18"/>
        <v>0</v>
      </c>
      <c r="BA7">
        <f t="shared" si="19"/>
        <v>0</v>
      </c>
      <c r="BB7">
        <f t="shared" si="20"/>
        <v>0</v>
      </c>
      <c r="BD7" t="s">
        <v>25</v>
      </c>
      <c r="BE7" s="40">
        <f>MATCH($AZ$2,$AU$4:AU9,0)</f>
        <v>3</v>
      </c>
      <c r="BG7" s="36" t="str">
        <f t="shared" ca="1" si="21"/>
        <v>ST ETIENNE/THIEFOSSE</v>
      </c>
      <c r="BH7" s="41">
        <f t="shared" ca="1" si="22"/>
        <v>0</v>
      </c>
      <c r="BI7" s="41">
        <f t="shared" ca="1" si="23"/>
        <v>0</v>
      </c>
    </row>
    <row r="8" spans="1:61" ht="15" thickBot="1" x14ac:dyDescent="0.35">
      <c r="C8" s="75" t="s">
        <v>34</v>
      </c>
      <c r="D8" s="50">
        <f>SUMIF($A:$A,$C8,T:T)+SUMIF($C:$C,$C8,Y:Y)+SUMIF($M:$M,$C8,AE:AE)+SUMIF($O:$O,$C8,AJ:AJ)</f>
        <v>0</v>
      </c>
      <c r="E8" s="51">
        <f t="shared" si="1"/>
        <v>0</v>
      </c>
      <c r="F8" s="51">
        <f t="shared" si="1"/>
        <v>0</v>
      </c>
      <c r="G8" s="51">
        <f t="shared" si="1"/>
        <v>0</v>
      </c>
      <c r="H8" s="52">
        <f t="shared" si="1"/>
        <v>0</v>
      </c>
      <c r="I8" s="62">
        <f t="shared" si="2"/>
        <v>0</v>
      </c>
      <c r="J8" s="63">
        <f t="shared" si="3"/>
        <v>0</v>
      </c>
      <c r="K8" s="15">
        <f t="shared" si="4"/>
        <v>0</v>
      </c>
      <c r="L8" s="12">
        <f t="shared" si="5"/>
        <v>0</v>
      </c>
      <c r="N8" s="94" t="str">
        <f t="shared" si="6"/>
        <v/>
      </c>
      <c r="O8" s="95"/>
      <c r="P8" s="44">
        <v>5</v>
      </c>
      <c r="Q8" s="31">
        <f t="shared" ca="1" si="7"/>
        <v>0</v>
      </c>
      <c r="R8" s="66">
        <f t="shared" ca="1" si="7"/>
        <v>0</v>
      </c>
      <c r="S8">
        <f t="shared" si="8"/>
        <v>6</v>
      </c>
      <c r="T8">
        <f t="shared" si="9"/>
        <v>0</v>
      </c>
      <c r="U8">
        <f t="shared" si="10"/>
        <v>1</v>
      </c>
      <c r="AP8" t="str">
        <f t="shared" ca="1" si="11"/>
        <v>AYDOILLES</v>
      </c>
      <c r="AR8" s="42">
        <f t="shared" si="12"/>
        <v>0</v>
      </c>
      <c r="AS8" s="42">
        <f t="shared" si="13"/>
        <v>0</v>
      </c>
      <c r="AT8" s="42">
        <v>5</v>
      </c>
      <c r="AU8" s="37">
        <f t="shared" si="14"/>
        <v>10005</v>
      </c>
      <c r="AW8">
        <f t="shared" si="15"/>
        <v>10005</v>
      </c>
      <c r="AX8">
        <f t="shared" si="16"/>
        <v>10005</v>
      </c>
      <c r="AY8">
        <f t="shared" si="17"/>
        <v>0</v>
      </c>
      <c r="AZ8">
        <f t="shared" si="18"/>
        <v>0</v>
      </c>
      <c r="BA8">
        <f t="shared" si="19"/>
        <v>0</v>
      </c>
      <c r="BB8">
        <f t="shared" si="20"/>
        <v>0</v>
      </c>
      <c r="BD8" t="s">
        <v>24</v>
      </c>
      <c r="BE8" s="40">
        <f>MATCH($BA$2,$AU$4:AU9,0)</f>
        <v>2</v>
      </c>
      <c r="BG8" s="36" t="str">
        <f t="shared" ca="1" si="21"/>
        <v>AYDOILLES</v>
      </c>
      <c r="BH8" s="41">
        <f t="shared" ca="1" si="22"/>
        <v>0</v>
      </c>
      <c r="BI8" s="41">
        <f t="shared" ca="1" si="23"/>
        <v>0</v>
      </c>
    </row>
    <row r="9" spans="1:61" ht="15" thickBot="1" x14ac:dyDescent="0.35">
      <c r="C9" s="75" t="s">
        <v>36</v>
      </c>
      <c r="D9" s="53">
        <f>SUMIF($A:$A,$C9,T:T)+SUMIF($C:$C,$C9,Y:Y)+SUMIF($M:$M,$C9,AE:AE)+SUMIF($O:$O,$C9,AJ:AJ)</f>
        <v>0</v>
      </c>
      <c r="E9" s="54">
        <f t="shared" si="1"/>
        <v>0</v>
      </c>
      <c r="F9" s="54">
        <f t="shared" si="1"/>
        <v>0</v>
      </c>
      <c r="G9" s="54">
        <f t="shared" si="1"/>
        <v>0</v>
      </c>
      <c r="H9" s="55">
        <f t="shared" si="1"/>
        <v>0</v>
      </c>
      <c r="I9" s="64">
        <f t="shared" si="2"/>
        <v>0</v>
      </c>
      <c r="J9" s="65">
        <f t="shared" si="3"/>
        <v>0</v>
      </c>
      <c r="K9" s="16">
        <f t="shared" si="4"/>
        <v>0</v>
      </c>
      <c r="L9" s="13">
        <f t="shared" si="5"/>
        <v>0</v>
      </c>
      <c r="N9" s="94" t="str">
        <f t="shared" si="6"/>
        <v/>
      </c>
      <c r="O9" s="95"/>
      <c r="P9" s="45">
        <v>6</v>
      </c>
      <c r="Q9" s="46">
        <f t="shared" ca="1" si="7"/>
        <v>0</v>
      </c>
      <c r="R9" s="67">
        <f t="shared" ca="1" si="7"/>
        <v>0</v>
      </c>
      <c r="S9">
        <f t="shared" si="8"/>
        <v>6</v>
      </c>
      <c r="T9">
        <f t="shared" si="9"/>
        <v>0</v>
      </c>
      <c r="U9">
        <f t="shared" si="10"/>
        <v>1</v>
      </c>
      <c r="V9" s="8"/>
      <c r="W9" s="8"/>
      <c r="AP9" t="str">
        <f t="shared" ca="1" si="11"/>
        <v xml:space="preserve">ELOYES </v>
      </c>
      <c r="AR9" s="42">
        <f t="shared" si="12"/>
        <v>0</v>
      </c>
      <c r="AS9" s="42">
        <f t="shared" si="13"/>
        <v>0</v>
      </c>
      <c r="AT9" s="42">
        <v>6</v>
      </c>
      <c r="AU9" s="37">
        <f t="shared" si="14"/>
        <v>10006</v>
      </c>
      <c r="AW9">
        <f t="shared" si="15"/>
        <v>10006</v>
      </c>
      <c r="AX9">
        <f t="shared" si="16"/>
        <v>0</v>
      </c>
      <c r="AY9">
        <f t="shared" si="17"/>
        <v>0</v>
      </c>
      <c r="AZ9">
        <f t="shared" si="18"/>
        <v>0</v>
      </c>
      <c r="BA9">
        <f t="shared" si="19"/>
        <v>0</v>
      </c>
      <c r="BB9">
        <f t="shared" si="20"/>
        <v>0</v>
      </c>
      <c r="BD9" t="s">
        <v>26</v>
      </c>
      <c r="BE9" s="40">
        <f>MATCH($BB$2,$AU$4:AU9,0)</f>
        <v>1</v>
      </c>
      <c r="BG9" s="36" t="str">
        <f t="shared" ca="1" si="21"/>
        <v xml:space="preserve">ELOYES </v>
      </c>
      <c r="BH9" s="41">
        <f t="shared" ca="1" si="22"/>
        <v>0</v>
      </c>
      <c r="BI9" s="41">
        <f t="shared" ca="1" si="23"/>
        <v>0</v>
      </c>
    </row>
    <row r="10" spans="1:61" ht="15" thickBot="1" x14ac:dyDescent="0.35">
      <c r="C10" s="1"/>
      <c r="N10" s="34"/>
      <c r="O10" s="34"/>
      <c r="P10" s="34"/>
      <c r="Q10" s="34"/>
      <c r="R10" s="34"/>
      <c r="T10" s="89" t="s">
        <v>14</v>
      </c>
      <c r="U10" s="89"/>
      <c r="V10" s="89"/>
      <c r="W10" s="89"/>
      <c r="X10" s="89"/>
      <c r="Y10" s="89" t="s">
        <v>15</v>
      </c>
      <c r="Z10" s="89"/>
      <c r="AA10" s="89"/>
      <c r="AB10" s="89"/>
      <c r="AC10" s="89"/>
      <c r="AE10" s="89" t="s">
        <v>14</v>
      </c>
      <c r="AF10" s="89"/>
      <c r="AG10" s="89"/>
      <c r="AH10" s="89"/>
      <c r="AI10" s="89"/>
      <c r="AJ10" s="89" t="s">
        <v>15</v>
      </c>
      <c r="AK10" s="89"/>
      <c r="AL10" s="89"/>
      <c r="AM10" s="89"/>
      <c r="AN10" s="89"/>
    </row>
    <row r="11" spans="1:61" ht="15" thickBot="1" x14ac:dyDescent="0.35">
      <c r="A11" s="86" t="s">
        <v>40</v>
      </c>
      <c r="B11" s="87"/>
      <c r="C11" s="87"/>
      <c r="D11" s="87"/>
      <c r="E11" s="87"/>
      <c r="F11" s="88"/>
      <c r="M11" s="86" t="s">
        <v>43</v>
      </c>
      <c r="N11" s="87"/>
      <c r="O11" s="87"/>
      <c r="P11" s="87"/>
      <c r="Q11" s="87"/>
      <c r="R11" s="88"/>
      <c r="T11" s="70" t="s">
        <v>1</v>
      </c>
      <c r="U11" t="s">
        <v>13</v>
      </c>
      <c r="V11" s="72" t="s">
        <v>3</v>
      </c>
      <c r="W11" t="s">
        <v>4</v>
      </c>
      <c r="X11" s="74" t="s">
        <v>5</v>
      </c>
      <c r="Y11" s="37" t="s">
        <v>1</v>
      </c>
      <c r="Z11" s="37" t="s">
        <v>13</v>
      </c>
      <c r="AA11" s="37" t="s">
        <v>3</v>
      </c>
      <c r="AB11" s="37" t="s">
        <v>4</v>
      </c>
      <c r="AC11" s="37" t="s">
        <v>5</v>
      </c>
      <c r="AE11" t="s">
        <v>1</v>
      </c>
      <c r="AF11" t="s">
        <v>13</v>
      </c>
      <c r="AG11" t="s">
        <v>3</v>
      </c>
      <c r="AH11" t="s">
        <v>4</v>
      </c>
      <c r="AI11" t="s">
        <v>5</v>
      </c>
      <c r="AJ11" s="71" t="s">
        <v>1</v>
      </c>
      <c r="AK11" s="37" t="s">
        <v>13</v>
      </c>
      <c r="AL11" s="37" t="s">
        <v>3</v>
      </c>
      <c r="AM11" s="37" t="s">
        <v>4</v>
      </c>
      <c r="AN11" s="37" t="s">
        <v>5</v>
      </c>
    </row>
    <row r="12" spans="1:61" x14ac:dyDescent="0.3">
      <c r="A12" s="25" t="str">
        <f>C4</f>
        <v xml:space="preserve">ELOYES </v>
      </c>
      <c r="B12" s="26" t="s">
        <v>11</v>
      </c>
      <c r="C12" s="77" t="str">
        <f>C5</f>
        <v>AYDOILLES</v>
      </c>
      <c r="D12" s="78"/>
      <c r="E12" s="22" t="s">
        <v>12</v>
      </c>
      <c r="F12" s="56"/>
      <c r="M12" s="25" t="str">
        <f>C4</f>
        <v xml:space="preserve">ELOYES </v>
      </c>
      <c r="N12" s="26" t="s">
        <v>11</v>
      </c>
      <c r="O12" s="77" t="str">
        <f>C8</f>
        <v>CONTREXEVILLE</v>
      </c>
      <c r="P12" s="78"/>
      <c r="Q12" s="22" t="s">
        <v>12</v>
      </c>
      <c r="R12" s="56"/>
      <c r="T12">
        <f>IF(AND($D12&lt;&gt;19,$F12&lt;&gt;19,$D12&lt;&gt;""),1,0)</f>
        <v>0</v>
      </c>
      <c r="U12" s="8">
        <f>IF($D12&gt;$F12,1,0)</f>
        <v>0</v>
      </c>
      <c r="V12" s="73">
        <f>IF(X12 =1,0, IF($F12&gt;$D12,1,0))</f>
        <v>0</v>
      </c>
      <c r="W12">
        <f>IF(AND($D12=$F12,$D12&lt;&gt;""),1,0)</f>
        <v>0</v>
      </c>
      <c r="X12" s="74">
        <f>IF(AND($D12=0,$F12=19,$D12&lt;&gt;""),1,0)</f>
        <v>0</v>
      </c>
      <c r="Y12">
        <f>IF(AND($D12&lt;&gt;19,$F12&lt;&gt;19,$D12&lt;&gt;""),1,0)</f>
        <v>0</v>
      </c>
      <c r="Z12" s="8">
        <f>IF($D12&lt;$F12,1,0)</f>
        <v>0</v>
      </c>
      <c r="AA12" s="73">
        <f>IF(AC12=1,0,IF($F12&lt;$D12,1,0))</f>
        <v>0</v>
      </c>
      <c r="AB12">
        <f>IF(AND($D12=$F12,$D12&lt;&gt;""),1,0)</f>
        <v>0</v>
      </c>
      <c r="AC12">
        <f>IF(AND($D12=19,$F12=0,$D12&lt;&gt;""),1,0)</f>
        <v>0</v>
      </c>
      <c r="AE12">
        <f>IF(AND($P12&lt;&gt;19,$R12&lt;&gt;19,$P12&lt;&gt;""),1,0)</f>
        <v>0</v>
      </c>
      <c r="AF12" s="8">
        <f>IF($P12&gt;$R12,1,0)</f>
        <v>0</v>
      </c>
      <c r="AG12" s="73">
        <f>IF(AI12=1,0,IF($R12&gt;$P12,1,0))</f>
        <v>0</v>
      </c>
      <c r="AH12">
        <f>IF(AND($P12=$R12,$P12&lt;&gt;""),1,0)</f>
        <v>0</v>
      </c>
      <c r="AI12">
        <f>IF(AND($P12=0,$R12=19,$P12&lt;&gt;""),1,0)</f>
        <v>0</v>
      </c>
      <c r="AJ12">
        <f>IF(AND($P12&lt;&gt;19,$R12&lt;&gt;19,$P12&lt;&gt;""),1,0)</f>
        <v>0</v>
      </c>
      <c r="AK12" s="8">
        <f>IF($P12&lt;$R12,1,0)</f>
        <v>0</v>
      </c>
      <c r="AL12" s="73">
        <f>IF(AN12 =1,0,IF($R12&lt;$P12,1,0))</f>
        <v>0</v>
      </c>
      <c r="AM12">
        <f>IF(AND($P12=$R12,$P12&lt;&gt;""),1,0)</f>
        <v>0</v>
      </c>
      <c r="AN12">
        <f>IF(AND($P12=19,$R12=0,$P12&lt;&gt;""),1,0)</f>
        <v>0</v>
      </c>
    </row>
    <row r="13" spans="1:61" x14ac:dyDescent="0.3">
      <c r="A13" s="29" t="str">
        <f>C6</f>
        <v>ST ETIENNE/THIEFOSSE</v>
      </c>
      <c r="B13" s="30" t="s">
        <v>11</v>
      </c>
      <c r="C13" s="79" t="str">
        <f>C7</f>
        <v>AVIERE "A"</v>
      </c>
      <c r="D13" s="80"/>
      <c r="E13" s="23" t="s">
        <v>12</v>
      </c>
      <c r="F13" s="57"/>
      <c r="M13" s="29" t="str">
        <f>C5</f>
        <v>AYDOILLES</v>
      </c>
      <c r="N13" s="30" t="s">
        <v>11</v>
      </c>
      <c r="O13" s="79" t="str">
        <f>C7</f>
        <v>AVIERE "A"</v>
      </c>
      <c r="P13" s="80"/>
      <c r="Q13" s="23" t="s">
        <v>12</v>
      </c>
      <c r="R13" s="57"/>
      <c r="T13">
        <f t="shared" ref="T13:T28" si="24">IF(AND($D13&lt;&gt;19,$F13&lt;&gt;19,$D13&lt;&gt;""),1,0)</f>
        <v>0</v>
      </c>
      <c r="U13" s="8">
        <f t="shared" ref="U13:U28" si="25">IF($D13&gt;$F13,1,0)</f>
        <v>0</v>
      </c>
      <c r="V13" s="73">
        <f t="shared" ref="V13:V28" si="26">IF(X13 =1,0, IF($F13&gt;$D13,1,0))</f>
        <v>0</v>
      </c>
      <c r="W13">
        <f t="shared" ref="W13:W28" si="27">IF(AND($D13=$F13,$D13&lt;&gt;""),1,0)</f>
        <v>0</v>
      </c>
      <c r="X13" s="74">
        <f t="shared" ref="X13:X28" si="28">IF(AND($D13=0,$F13=19,$D13&lt;&gt;""),1,0)</f>
        <v>0</v>
      </c>
      <c r="Y13">
        <f t="shared" ref="Y13:Y28" si="29">IF(AND($D13&lt;&gt;19,$F13&lt;&gt;19,$D13&lt;&gt;""),1,0)</f>
        <v>0</v>
      </c>
      <c r="Z13" s="8">
        <f t="shared" ref="Z13:Z28" si="30">IF($D13&lt;$F13,1,0)</f>
        <v>0</v>
      </c>
      <c r="AA13" s="73">
        <f t="shared" ref="AA13:AA28" si="31">IF(AC13=1,0,IF($F13&lt;$D13,1,0))</f>
        <v>0</v>
      </c>
      <c r="AB13">
        <f t="shared" ref="AB13:AB28" si="32">IF(AND($D13=$F13,$D13&lt;&gt;""),1,0)</f>
        <v>0</v>
      </c>
      <c r="AC13">
        <f t="shared" ref="AC13:AC28" si="33">IF(AND($D13=19,$F13=0,$D13&lt;&gt;""),1,0)</f>
        <v>0</v>
      </c>
      <c r="AE13">
        <f t="shared" ref="AE13:AE28" si="34">IF(AND($P13&lt;&gt;19,$R13&lt;&gt;19,$P13&lt;&gt;""),1,0)</f>
        <v>0</v>
      </c>
      <c r="AF13" s="8">
        <f t="shared" ref="AF13:AF28" si="35">IF($P13&gt;$R13,1,0)</f>
        <v>0</v>
      </c>
      <c r="AG13" s="73">
        <f t="shared" ref="AG13:AG28" si="36">IF(AI13=1,0,IF($R13&gt;$P13,1,0))</f>
        <v>0</v>
      </c>
      <c r="AH13">
        <f t="shared" ref="AH13:AH28" si="37">IF(AND($P13=$R13,$P13&lt;&gt;""),1,0)</f>
        <v>0</v>
      </c>
      <c r="AI13">
        <f t="shared" ref="AI13:AI28" si="38">IF(AND($P13=0,$R13=19,$P13&lt;&gt;""),1,0)</f>
        <v>0</v>
      </c>
      <c r="AJ13">
        <f t="shared" ref="AJ13:AJ28" si="39">IF(AND($P13&lt;&gt;19,$R13&lt;&gt;19,$P13&lt;&gt;""),1,0)</f>
        <v>0</v>
      </c>
      <c r="AK13" s="8">
        <f t="shared" ref="AK13:AK28" si="40">IF($P13&lt;$R13,1,0)</f>
        <v>0</v>
      </c>
      <c r="AL13" s="73">
        <f t="shared" ref="AL13:AL28" si="41">IF(AN13 =1,0,IF($R13&lt;$P13,1,0))</f>
        <v>0</v>
      </c>
      <c r="AM13">
        <f t="shared" ref="AM13:AM28" si="42">IF(AND($P13=$R13,$P13&lt;&gt;""),1,0)</f>
        <v>0</v>
      </c>
      <c r="AN13">
        <f t="shared" ref="AN13:AN28" si="43">IF(AND($P13=19,$R13=0,$P13&lt;&gt;""),1,0)</f>
        <v>0</v>
      </c>
    </row>
    <row r="14" spans="1:61" ht="15" thickBot="1" x14ac:dyDescent="0.35">
      <c r="A14" s="27" t="str">
        <f>C8</f>
        <v>CONTREXEVILLE</v>
      </c>
      <c r="B14" s="28" t="s">
        <v>11</v>
      </c>
      <c r="C14" s="81" t="str">
        <f>C9</f>
        <v>RAON L ETAPE</v>
      </c>
      <c r="D14" s="82"/>
      <c r="E14" s="24" t="s">
        <v>12</v>
      </c>
      <c r="F14" s="58"/>
      <c r="M14" s="27" t="str">
        <f>C6</f>
        <v>ST ETIENNE/THIEFOSSE</v>
      </c>
      <c r="N14" s="28" t="s">
        <v>11</v>
      </c>
      <c r="O14" s="81" t="str">
        <f>C9</f>
        <v>RAON L ETAPE</v>
      </c>
      <c r="P14" s="82"/>
      <c r="Q14" s="24" t="s">
        <v>12</v>
      </c>
      <c r="R14" s="58"/>
      <c r="T14">
        <f t="shared" si="24"/>
        <v>0</v>
      </c>
      <c r="U14" s="8">
        <f t="shared" si="25"/>
        <v>0</v>
      </c>
      <c r="V14" s="73">
        <f t="shared" si="26"/>
        <v>0</v>
      </c>
      <c r="W14">
        <f t="shared" si="27"/>
        <v>0</v>
      </c>
      <c r="X14" s="74">
        <f t="shared" si="28"/>
        <v>0</v>
      </c>
      <c r="Y14">
        <f t="shared" si="29"/>
        <v>0</v>
      </c>
      <c r="Z14" s="8">
        <f t="shared" si="30"/>
        <v>0</v>
      </c>
      <c r="AA14" s="73">
        <f t="shared" si="31"/>
        <v>0</v>
      </c>
      <c r="AB14">
        <f t="shared" si="32"/>
        <v>0</v>
      </c>
      <c r="AC14">
        <f t="shared" si="33"/>
        <v>0</v>
      </c>
      <c r="AE14">
        <f t="shared" si="34"/>
        <v>0</v>
      </c>
      <c r="AF14" s="8">
        <f t="shared" si="35"/>
        <v>0</v>
      </c>
      <c r="AG14" s="73">
        <f t="shared" si="36"/>
        <v>0</v>
      </c>
      <c r="AH14">
        <f t="shared" si="37"/>
        <v>0</v>
      </c>
      <c r="AI14">
        <f t="shared" si="38"/>
        <v>0</v>
      </c>
      <c r="AJ14">
        <f t="shared" si="39"/>
        <v>0</v>
      </c>
      <c r="AK14" s="8">
        <f t="shared" si="40"/>
        <v>0</v>
      </c>
      <c r="AL14" s="73">
        <f t="shared" si="41"/>
        <v>0</v>
      </c>
      <c r="AM14">
        <f t="shared" si="42"/>
        <v>0</v>
      </c>
      <c r="AN14">
        <f t="shared" si="43"/>
        <v>0</v>
      </c>
    </row>
    <row r="15" spans="1:61" ht="15" thickBot="1" x14ac:dyDescent="0.35">
      <c r="A15" s="2"/>
      <c r="B15" s="3"/>
      <c r="C15" s="3"/>
      <c r="D15" s="4"/>
      <c r="E15" s="5"/>
      <c r="F15" s="9"/>
      <c r="M15" s="6"/>
      <c r="N15" s="6"/>
      <c r="O15" s="6"/>
      <c r="Q15" s="7"/>
      <c r="T15">
        <f t="shared" si="24"/>
        <v>0</v>
      </c>
      <c r="U15" s="8">
        <f t="shared" si="25"/>
        <v>0</v>
      </c>
      <c r="V15" s="73">
        <f t="shared" si="26"/>
        <v>0</v>
      </c>
      <c r="W15">
        <f t="shared" si="27"/>
        <v>0</v>
      </c>
      <c r="X15" s="74">
        <f t="shared" si="28"/>
        <v>0</v>
      </c>
      <c r="Y15">
        <f t="shared" si="29"/>
        <v>0</v>
      </c>
      <c r="Z15" s="8">
        <f t="shared" si="30"/>
        <v>0</v>
      </c>
      <c r="AA15" s="73">
        <f t="shared" si="31"/>
        <v>0</v>
      </c>
      <c r="AB15">
        <f t="shared" si="32"/>
        <v>0</v>
      </c>
      <c r="AC15">
        <f t="shared" si="33"/>
        <v>0</v>
      </c>
      <c r="AE15">
        <f t="shared" si="34"/>
        <v>0</v>
      </c>
      <c r="AF15" s="8">
        <f t="shared" si="35"/>
        <v>0</v>
      </c>
      <c r="AG15" s="73">
        <f t="shared" si="36"/>
        <v>0</v>
      </c>
      <c r="AH15">
        <f t="shared" si="37"/>
        <v>0</v>
      </c>
      <c r="AI15">
        <f t="shared" si="38"/>
        <v>0</v>
      </c>
      <c r="AJ15">
        <f t="shared" si="39"/>
        <v>0</v>
      </c>
      <c r="AK15" s="8">
        <f t="shared" si="40"/>
        <v>0</v>
      </c>
      <c r="AL15" s="73">
        <f t="shared" si="41"/>
        <v>0</v>
      </c>
      <c r="AM15">
        <f t="shared" si="42"/>
        <v>0</v>
      </c>
      <c r="AN15">
        <f t="shared" si="43"/>
        <v>0</v>
      </c>
    </row>
    <row r="16" spans="1:61" ht="15" thickBot="1" x14ac:dyDescent="0.35">
      <c r="A16" s="86" t="s">
        <v>41</v>
      </c>
      <c r="B16" s="87"/>
      <c r="C16" s="87"/>
      <c r="D16" s="87"/>
      <c r="E16" s="87"/>
      <c r="F16" s="88"/>
      <c r="M16" s="86" t="s">
        <v>44</v>
      </c>
      <c r="N16" s="87"/>
      <c r="O16" s="87"/>
      <c r="P16" s="87"/>
      <c r="Q16" s="87"/>
      <c r="R16" s="88"/>
      <c r="T16">
        <f t="shared" si="24"/>
        <v>0</v>
      </c>
      <c r="U16" s="8">
        <f t="shared" si="25"/>
        <v>0</v>
      </c>
      <c r="V16" s="73">
        <f t="shared" si="26"/>
        <v>0</v>
      </c>
      <c r="W16">
        <f t="shared" si="27"/>
        <v>0</v>
      </c>
      <c r="X16" s="74">
        <f t="shared" si="28"/>
        <v>0</v>
      </c>
      <c r="Y16">
        <f t="shared" si="29"/>
        <v>0</v>
      </c>
      <c r="Z16" s="8">
        <f t="shared" si="30"/>
        <v>0</v>
      </c>
      <c r="AA16" s="73">
        <f t="shared" si="31"/>
        <v>0</v>
      </c>
      <c r="AB16">
        <f t="shared" si="32"/>
        <v>0</v>
      </c>
      <c r="AC16">
        <f t="shared" si="33"/>
        <v>0</v>
      </c>
      <c r="AE16">
        <f t="shared" si="34"/>
        <v>0</v>
      </c>
      <c r="AF16" s="8">
        <f t="shared" si="35"/>
        <v>0</v>
      </c>
      <c r="AG16" s="73">
        <f t="shared" si="36"/>
        <v>0</v>
      </c>
      <c r="AH16">
        <f t="shared" si="37"/>
        <v>0</v>
      </c>
      <c r="AI16">
        <f t="shared" si="38"/>
        <v>0</v>
      </c>
      <c r="AJ16">
        <f t="shared" si="39"/>
        <v>0</v>
      </c>
      <c r="AK16" s="8">
        <f t="shared" si="40"/>
        <v>0</v>
      </c>
      <c r="AL16" s="73">
        <f t="shared" si="41"/>
        <v>0</v>
      </c>
      <c r="AM16">
        <f t="shared" si="42"/>
        <v>0</v>
      </c>
      <c r="AN16">
        <f t="shared" si="43"/>
        <v>0</v>
      </c>
    </row>
    <row r="17" spans="1:40" x14ac:dyDescent="0.3">
      <c r="A17" s="25" t="str">
        <f>C4</f>
        <v xml:space="preserve">ELOYES </v>
      </c>
      <c r="B17" s="26" t="s">
        <v>11</v>
      </c>
      <c r="C17" s="83" t="str">
        <f>C6</f>
        <v>ST ETIENNE/THIEFOSSE</v>
      </c>
      <c r="D17" s="78"/>
      <c r="E17" s="22" t="s">
        <v>12</v>
      </c>
      <c r="F17" s="56"/>
      <c r="M17" s="25" t="str">
        <f>C4</f>
        <v xml:space="preserve">ELOYES </v>
      </c>
      <c r="N17" s="26" t="s">
        <v>11</v>
      </c>
      <c r="O17" s="77" t="str">
        <f>C9</f>
        <v>RAON L ETAPE</v>
      </c>
      <c r="P17" s="78"/>
      <c r="Q17" s="22" t="s">
        <v>12</v>
      </c>
      <c r="R17" s="56"/>
      <c r="T17">
        <f t="shared" si="24"/>
        <v>0</v>
      </c>
      <c r="U17" s="8">
        <f t="shared" si="25"/>
        <v>0</v>
      </c>
      <c r="V17" s="73">
        <f t="shared" si="26"/>
        <v>0</v>
      </c>
      <c r="W17">
        <f t="shared" si="27"/>
        <v>0</v>
      </c>
      <c r="X17" s="74">
        <f t="shared" si="28"/>
        <v>0</v>
      </c>
      <c r="Y17">
        <f t="shared" si="29"/>
        <v>0</v>
      </c>
      <c r="Z17" s="8">
        <f t="shared" si="30"/>
        <v>0</v>
      </c>
      <c r="AA17" s="73">
        <f t="shared" si="31"/>
        <v>0</v>
      </c>
      <c r="AB17">
        <f t="shared" si="32"/>
        <v>0</v>
      </c>
      <c r="AC17">
        <f t="shared" si="33"/>
        <v>0</v>
      </c>
      <c r="AE17">
        <f t="shared" si="34"/>
        <v>0</v>
      </c>
      <c r="AF17" s="8">
        <f t="shared" si="35"/>
        <v>0</v>
      </c>
      <c r="AG17" s="73">
        <f t="shared" si="36"/>
        <v>0</v>
      </c>
      <c r="AH17">
        <f t="shared" si="37"/>
        <v>0</v>
      </c>
      <c r="AI17">
        <f t="shared" si="38"/>
        <v>0</v>
      </c>
      <c r="AJ17">
        <f t="shared" si="39"/>
        <v>0</v>
      </c>
      <c r="AK17" s="8">
        <f t="shared" si="40"/>
        <v>0</v>
      </c>
      <c r="AL17" s="73">
        <f t="shared" si="41"/>
        <v>0</v>
      </c>
      <c r="AM17">
        <f t="shared" si="42"/>
        <v>0</v>
      </c>
      <c r="AN17">
        <f t="shared" si="43"/>
        <v>0</v>
      </c>
    </row>
    <row r="18" spans="1:40" x14ac:dyDescent="0.3">
      <c r="A18" s="69" t="str">
        <f>+C8</f>
        <v>CONTREXEVILLE</v>
      </c>
      <c r="B18" s="30" t="s">
        <v>11</v>
      </c>
      <c r="C18" s="84" t="str">
        <f>C5</f>
        <v>AYDOILLES</v>
      </c>
      <c r="D18" s="80"/>
      <c r="E18" s="23" t="s">
        <v>12</v>
      </c>
      <c r="F18" s="57"/>
      <c r="M18" s="29" t="str">
        <f>C5</f>
        <v>AYDOILLES</v>
      </c>
      <c r="N18" s="30" t="s">
        <v>11</v>
      </c>
      <c r="O18" s="79" t="str">
        <f>C6</f>
        <v>ST ETIENNE/THIEFOSSE</v>
      </c>
      <c r="P18" s="80"/>
      <c r="Q18" s="23" t="s">
        <v>12</v>
      </c>
      <c r="R18" s="57"/>
      <c r="T18">
        <f t="shared" si="24"/>
        <v>0</v>
      </c>
      <c r="U18" s="8">
        <f t="shared" si="25"/>
        <v>0</v>
      </c>
      <c r="V18" s="73">
        <f t="shared" si="26"/>
        <v>0</v>
      </c>
      <c r="W18">
        <f t="shared" si="27"/>
        <v>0</v>
      </c>
      <c r="X18" s="74">
        <f t="shared" si="28"/>
        <v>0</v>
      </c>
      <c r="Y18">
        <f t="shared" si="29"/>
        <v>0</v>
      </c>
      <c r="Z18" s="8">
        <f t="shared" si="30"/>
        <v>0</v>
      </c>
      <c r="AA18" s="73">
        <f t="shared" si="31"/>
        <v>0</v>
      </c>
      <c r="AB18">
        <f t="shared" si="32"/>
        <v>0</v>
      </c>
      <c r="AC18">
        <f t="shared" si="33"/>
        <v>0</v>
      </c>
      <c r="AE18">
        <f t="shared" si="34"/>
        <v>0</v>
      </c>
      <c r="AF18" s="8">
        <f t="shared" si="35"/>
        <v>0</v>
      </c>
      <c r="AG18" s="73">
        <f t="shared" si="36"/>
        <v>0</v>
      </c>
      <c r="AH18">
        <f t="shared" si="37"/>
        <v>0</v>
      </c>
      <c r="AI18">
        <f t="shared" si="38"/>
        <v>0</v>
      </c>
      <c r="AJ18">
        <f t="shared" si="39"/>
        <v>0</v>
      </c>
      <c r="AK18" s="8">
        <f t="shared" si="40"/>
        <v>0</v>
      </c>
      <c r="AL18" s="73">
        <f t="shared" si="41"/>
        <v>0</v>
      </c>
      <c r="AM18">
        <f t="shared" si="42"/>
        <v>0</v>
      </c>
      <c r="AN18">
        <f t="shared" si="43"/>
        <v>0</v>
      </c>
    </row>
    <row r="19" spans="1:40" ht="15" thickBot="1" x14ac:dyDescent="0.35">
      <c r="A19" s="68" t="str">
        <f>+C7</f>
        <v>AVIERE "A"</v>
      </c>
      <c r="B19" s="28" t="s">
        <v>11</v>
      </c>
      <c r="C19" s="85" t="str">
        <f>C9</f>
        <v>RAON L ETAPE</v>
      </c>
      <c r="D19" s="82"/>
      <c r="E19" s="24" t="s">
        <v>12</v>
      </c>
      <c r="F19" s="58"/>
      <c r="M19" s="27" t="str">
        <f>C7</f>
        <v>AVIERE "A"</v>
      </c>
      <c r="N19" s="28" t="s">
        <v>11</v>
      </c>
      <c r="O19" s="81" t="str">
        <f>C8</f>
        <v>CONTREXEVILLE</v>
      </c>
      <c r="P19" s="82"/>
      <c r="Q19" s="24" t="s">
        <v>12</v>
      </c>
      <c r="R19" s="58"/>
      <c r="T19">
        <f t="shared" si="24"/>
        <v>0</v>
      </c>
      <c r="U19" s="8">
        <f t="shared" si="25"/>
        <v>0</v>
      </c>
      <c r="V19" s="73">
        <f t="shared" si="26"/>
        <v>0</v>
      </c>
      <c r="W19">
        <f t="shared" si="27"/>
        <v>0</v>
      </c>
      <c r="X19" s="74">
        <f t="shared" si="28"/>
        <v>0</v>
      </c>
      <c r="Y19">
        <f t="shared" si="29"/>
        <v>0</v>
      </c>
      <c r="Z19" s="8">
        <f t="shared" si="30"/>
        <v>0</v>
      </c>
      <c r="AA19" s="73">
        <f t="shared" si="31"/>
        <v>0</v>
      </c>
      <c r="AB19">
        <f t="shared" si="32"/>
        <v>0</v>
      </c>
      <c r="AC19">
        <f t="shared" si="33"/>
        <v>0</v>
      </c>
      <c r="AE19">
        <f t="shared" si="34"/>
        <v>0</v>
      </c>
      <c r="AF19" s="8">
        <f t="shared" si="35"/>
        <v>0</v>
      </c>
      <c r="AG19" s="73">
        <f t="shared" si="36"/>
        <v>0</v>
      </c>
      <c r="AH19">
        <f t="shared" si="37"/>
        <v>0</v>
      </c>
      <c r="AI19">
        <f t="shared" si="38"/>
        <v>0</v>
      </c>
      <c r="AJ19">
        <f t="shared" si="39"/>
        <v>0</v>
      </c>
      <c r="AK19" s="8">
        <f t="shared" si="40"/>
        <v>0</v>
      </c>
      <c r="AL19" s="73">
        <f t="shared" si="41"/>
        <v>0</v>
      </c>
      <c r="AM19">
        <f t="shared" si="42"/>
        <v>0</v>
      </c>
      <c r="AN19">
        <f t="shared" si="43"/>
        <v>0</v>
      </c>
    </row>
    <row r="20" spans="1:40" ht="15" thickBot="1" x14ac:dyDescent="0.35">
      <c r="M20" s="6"/>
      <c r="N20" s="6"/>
      <c r="O20" s="6"/>
      <c r="Q20" s="7"/>
      <c r="T20">
        <f t="shared" si="24"/>
        <v>0</v>
      </c>
      <c r="U20" s="8">
        <f t="shared" si="25"/>
        <v>0</v>
      </c>
      <c r="V20" s="73">
        <f t="shared" si="26"/>
        <v>0</v>
      </c>
      <c r="W20">
        <f t="shared" si="27"/>
        <v>0</v>
      </c>
      <c r="X20" s="74">
        <f t="shared" si="28"/>
        <v>0</v>
      </c>
      <c r="Y20">
        <f t="shared" si="29"/>
        <v>0</v>
      </c>
      <c r="Z20" s="8">
        <f t="shared" si="30"/>
        <v>0</v>
      </c>
      <c r="AA20" s="73">
        <f t="shared" si="31"/>
        <v>0</v>
      </c>
      <c r="AB20">
        <f t="shared" si="32"/>
        <v>0</v>
      </c>
      <c r="AC20">
        <f t="shared" si="33"/>
        <v>0</v>
      </c>
      <c r="AE20">
        <f t="shared" si="34"/>
        <v>0</v>
      </c>
      <c r="AF20" s="8">
        <f t="shared" si="35"/>
        <v>0</v>
      </c>
      <c r="AG20" s="73">
        <f t="shared" si="36"/>
        <v>0</v>
      </c>
      <c r="AH20">
        <f t="shared" si="37"/>
        <v>0</v>
      </c>
      <c r="AI20">
        <f t="shared" si="38"/>
        <v>0</v>
      </c>
      <c r="AJ20">
        <f t="shared" si="39"/>
        <v>0</v>
      </c>
      <c r="AK20" s="8">
        <f t="shared" si="40"/>
        <v>0</v>
      </c>
      <c r="AL20" s="73">
        <f t="shared" si="41"/>
        <v>0</v>
      </c>
      <c r="AM20">
        <f t="shared" si="42"/>
        <v>0</v>
      </c>
      <c r="AN20">
        <f t="shared" si="43"/>
        <v>0</v>
      </c>
    </row>
    <row r="21" spans="1:40" ht="15" thickBot="1" x14ac:dyDescent="0.35">
      <c r="A21" s="86" t="s">
        <v>42</v>
      </c>
      <c r="B21" s="87"/>
      <c r="C21" s="87"/>
      <c r="D21" s="87"/>
      <c r="E21" s="87"/>
      <c r="F21" s="88"/>
      <c r="M21" s="33"/>
      <c r="N21" s="33"/>
      <c r="O21" s="33"/>
      <c r="P21" s="33"/>
      <c r="Q21" s="33"/>
      <c r="R21" s="33"/>
      <c r="T21">
        <f t="shared" si="24"/>
        <v>0</v>
      </c>
      <c r="U21" s="8">
        <f t="shared" si="25"/>
        <v>0</v>
      </c>
      <c r="V21" s="73">
        <f t="shared" si="26"/>
        <v>0</v>
      </c>
      <c r="W21">
        <f t="shared" si="27"/>
        <v>0</v>
      </c>
      <c r="X21" s="74">
        <f t="shared" si="28"/>
        <v>0</v>
      </c>
      <c r="Y21">
        <f t="shared" si="29"/>
        <v>0</v>
      </c>
      <c r="Z21" s="8">
        <f t="shared" si="30"/>
        <v>0</v>
      </c>
      <c r="AA21" s="73">
        <f t="shared" si="31"/>
        <v>0</v>
      </c>
      <c r="AB21">
        <f t="shared" si="32"/>
        <v>0</v>
      </c>
      <c r="AC21">
        <f t="shared" si="33"/>
        <v>0</v>
      </c>
      <c r="AE21">
        <f t="shared" si="34"/>
        <v>0</v>
      </c>
      <c r="AF21" s="8">
        <f t="shared" si="35"/>
        <v>0</v>
      </c>
      <c r="AG21" s="73">
        <f t="shared" si="36"/>
        <v>0</v>
      </c>
      <c r="AH21">
        <f t="shared" si="37"/>
        <v>0</v>
      </c>
      <c r="AI21">
        <f t="shared" si="38"/>
        <v>0</v>
      </c>
      <c r="AJ21">
        <f t="shared" si="39"/>
        <v>0</v>
      </c>
      <c r="AK21" s="8">
        <f t="shared" si="40"/>
        <v>0</v>
      </c>
      <c r="AL21" s="73">
        <f t="shared" si="41"/>
        <v>0</v>
      </c>
      <c r="AM21">
        <f t="shared" si="42"/>
        <v>0</v>
      </c>
      <c r="AN21">
        <f t="shared" si="43"/>
        <v>0</v>
      </c>
    </row>
    <row r="22" spans="1:40" x14ac:dyDescent="0.3">
      <c r="A22" s="25" t="str">
        <f>C4</f>
        <v xml:space="preserve">ELOYES </v>
      </c>
      <c r="B22" s="26" t="s">
        <v>11</v>
      </c>
      <c r="C22" s="83" t="str">
        <f>C7</f>
        <v>AVIERE "A"</v>
      </c>
      <c r="D22" s="78"/>
      <c r="E22" s="22" t="s">
        <v>12</v>
      </c>
      <c r="F22" s="56"/>
      <c r="M22" s="33"/>
      <c r="N22" s="33"/>
      <c r="O22" s="33"/>
      <c r="P22" s="33"/>
      <c r="Q22" s="33"/>
      <c r="R22" s="33"/>
      <c r="T22">
        <f t="shared" si="24"/>
        <v>0</v>
      </c>
      <c r="U22" s="8">
        <f t="shared" si="25"/>
        <v>0</v>
      </c>
      <c r="V22" s="73">
        <f t="shared" si="26"/>
        <v>0</v>
      </c>
      <c r="W22">
        <f t="shared" si="27"/>
        <v>0</v>
      </c>
      <c r="X22" s="74">
        <f t="shared" si="28"/>
        <v>0</v>
      </c>
      <c r="Y22">
        <f t="shared" si="29"/>
        <v>0</v>
      </c>
      <c r="Z22" s="8">
        <f t="shared" si="30"/>
        <v>0</v>
      </c>
      <c r="AA22" s="73">
        <f t="shared" si="31"/>
        <v>0</v>
      </c>
      <c r="AB22">
        <f t="shared" si="32"/>
        <v>0</v>
      </c>
      <c r="AC22">
        <f t="shared" si="33"/>
        <v>0</v>
      </c>
      <c r="AE22">
        <f t="shared" si="34"/>
        <v>0</v>
      </c>
      <c r="AF22" s="8">
        <f t="shared" si="35"/>
        <v>0</v>
      </c>
      <c r="AG22" s="73">
        <f t="shared" si="36"/>
        <v>0</v>
      </c>
      <c r="AH22">
        <f t="shared" si="37"/>
        <v>0</v>
      </c>
      <c r="AI22">
        <f t="shared" si="38"/>
        <v>0</v>
      </c>
      <c r="AJ22">
        <f t="shared" si="39"/>
        <v>0</v>
      </c>
      <c r="AK22" s="8">
        <f t="shared" si="40"/>
        <v>0</v>
      </c>
      <c r="AL22" s="73">
        <f t="shared" si="41"/>
        <v>0</v>
      </c>
      <c r="AM22">
        <f t="shared" si="42"/>
        <v>0</v>
      </c>
      <c r="AN22">
        <f t="shared" si="43"/>
        <v>0</v>
      </c>
    </row>
    <row r="23" spans="1:40" x14ac:dyDescent="0.3">
      <c r="A23" s="69" t="str">
        <f>C5</f>
        <v>AYDOILLES</v>
      </c>
      <c r="B23" s="30" t="s">
        <v>11</v>
      </c>
      <c r="C23" s="84" t="str">
        <f>C9</f>
        <v>RAON L ETAPE</v>
      </c>
      <c r="D23" s="80"/>
      <c r="E23" s="23" t="s">
        <v>12</v>
      </c>
      <c r="F23" s="57"/>
      <c r="T23">
        <f t="shared" si="24"/>
        <v>0</v>
      </c>
      <c r="U23" s="8">
        <f t="shared" si="25"/>
        <v>0</v>
      </c>
      <c r="V23" s="73">
        <f t="shared" si="26"/>
        <v>0</v>
      </c>
      <c r="W23">
        <f t="shared" si="27"/>
        <v>0</v>
      </c>
      <c r="X23" s="74">
        <f t="shared" si="28"/>
        <v>0</v>
      </c>
      <c r="Y23">
        <f t="shared" si="29"/>
        <v>0</v>
      </c>
      <c r="Z23" s="8">
        <f t="shared" si="30"/>
        <v>0</v>
      </c>
      <c r="AA23" s="73">
        <f t="shared" si="31"/>
        <v>0</v>
      </c>
      <c r="AB23">
        <f t="shared" si="32"/>
        <v>0</v>
      </c>
      <c r="AC23">
        <f t="shared" si="33"/>
        <v>0</v>
      </c>
      <c r="AE23">
        <f t="shared" si="34"/>
        <v>0</v>
      </c>
      <c r="AF23" s="8">
        <f t="shared" si="35"/>
        <v>0</v>
      </c>
      <c r="AG23" s="73">
        <f t="shared" si="36"/>
        <v>0</v>
      </c>
      <c r="AH23">
        <f t="shared" si="37"/>
        <v>0</v>
      </c>
      <c r="AI23">
        <f t="shared" si="38"/>
        <v>0</v>
      </c>
      <c r="AJ23">
        <f t="shared" si="39"/>
        <v>0</v>
      </c>
      <c r="AK23" s="8">
        <f t="shared" si="40"/>
        <v>0</v>
      </c>
      <c r="AL23" s="73">
        <f t="shared" si="41"/>
        <v>0</v>
      </c>
      <c r="AM23">
        <f t="shared" si="42"/>
        <v>0</v>
      </c>
      <c r="AN23">
        <f t="shared" si="43"/>
        <v>0</v>
      </c>
    </row>
    <row r="24" spans="1:40" ht="15" thickBot="1" x14ac:dyDescent="0.35">
      <c r="A24" s="68" t="str">
        <f>C6</f>
        <v>ST ETIENNE/THIEFOSSE</v>
      </c>
      <c r="B24" s="28" t="s">
        <v>11</v>
      </c>
      <c r="C24" s="85" t="str">
        <f>C8</f>
        <v>CONTREXEVILLE</v>
      </c>
      <c r="D24" s="82"/>
      <c r="E24" s="24" t="s">
        <v>12</v>
      </c>
      <c r="F24" s="58"/>
      <c r="T24">
        <f t="shared" si="24"/>
        <v>0</v>
      </c>
      <c r="U24" s="8">
        <f t="shared" si="25"/>
        <v>0</v>
      </c>
      <c r="V24" s="73">
        <f t="shared" si="26"/>
        <v>0</v>
      </c>
      <c r="W24">
        <f t="shared" si="27"/>
        <v>0</v>
      </c>
      <c r="X24" s="74">
        <f t="shared" si="28"/>
        <v>0</v>
      </c>
      <c r="Y24">
        <f t="shared" si="29"/>
        <v>0</v>
      </c>
      <c r="Z24" s="8">
        <f t="shared" si="30"/>
        <v>0</v>
      </c>
      <c r="AA24" s="73">
        <f t="shared" si="31"/>
        <v>0</v>
      </c>
      <c r="AB24">
        <f t="shared" si="32"/>
        <v>0</v>
      </c>
      <c r="AC24">
        <f t="shared" si="33"/>
        <v>0</v>
      </c>
      <c r="AE24">
        <f t="shared" si="34"/>
        <v>0</v>
      </c>
      <c r="AF24" s="8">
        <f t="shared" si="35"/>
        <v>0</v>
      </c>
      <c r="AG24" s="73">
        <f t="shared" si="36"/>
        <v>0</v>
      </c>
      <c r="AH24">
        <f t="shared" si="37"/>
        <v>0</v>
      </c>
      <c r="AI24">
        <f t="shared" si="38"/>
        <v>0</v>
      </c>
      <c r="AJ24">
        <f t="shared" si="39"/>
        <v>0</v>
      </c>
      <c r="AK24" s="8">
        <f t="shared" si="40"/>
        <v>0</v>
      </c>
      <c r="AL24" s="73">
        <f t="shared" si="41"/>
        <v>0</v>
      </c>
      <c r="AM24">
        <f t="shared" si="42"/>
        <v>0</v>
      </c>
      <c r="AN24">
        <f t="shared" si="43"/>
        <v>0</v>
      </c>
    </row>
    <row r="25" spans="1:40" x14ac:dyDescent="0.3">
      <c r="M25" s="43"/>
      <c r="T25">
        <f t="shared" si="24"/>
        <v>0</v>
      </c>
      <c r="U25" s="8">
        <f t="shared" si="25"/>
        <v>0</v>
      </c>
      <c r="V25" s="73">
        <f t="shared" si="26"/>
        <v>0</v>
      </c>
      <c r="W25">
        <f t="shared" si="27"/>
        <v>0</v>
      </c>
      <c r="X25" s="74">
        <f t="shared" si="28"/>
        <v>0</v>
      </c>
      <c r="Y25">
        <f t="shared" si="29"/>
        <v>0</v>
      </c>
      <c r="Z25" s="8">
        <f t="shared" si="30"/>
        <v>0</v>
      </c>
      <c r="AA25" s="73">
        <f t="shared" si="31"/>
        <v>0</v>
      </c>
      <c r="AB25">
        <f t="shared" si="32"/>
        <v>0</v>
      </c>
      <c r="AC25">
        <f t="shared" si="33"/>
        <v>0</v>
      </c>
      <c r="AE25">
        <f t="shared" si="34"/>
        <v>0</v>
      </c>
      <c r="AF25" s="8">
        <f t="shared" si="35"/>
        <v>0</v>
      </c>
      <c r="AG25" s="73">
        <f t="shared" si="36"/>
        <v>0</v>
      </c>
      <c r="AH25">
        <f t="shared" si="37"/>
        <v>0</v>
      </c>
      <c r="AI25">
        <f t="shared" si="38"/>
        <v>0</v>
      </c>
      <c r="AJ25">
        <f t="shared" si="39"/>
        <v>0</v>
      </c>
      <c r="AK25" s="8">
        <f t="shared" si="40"/>
        <v>0</v>
      </c>
      <c r="AL25" s="73">
        <f t="shared" si="41"/>
        <v>0</v>
      </c>
      <c r="AM25">
        <f t="shared" si="42"/>
        <v>0</v>
      </c>
      <c r="AN25">
        <f t="shared" si="43"/>
        <v>0</v>
      </c>
    </row>
    <row r="26" spans="1:40" x14ac:dyDescent="0.3">
      <c r="A26" s="32"/>
      <c r="B26" s="32"/>
      <c r="C26" s="32"/>
      <c r="D26" s="32"/>
      <c r="E26" s="32"/>
      <c r="F26" s="33"/>
      <c r="M26" s="43"/>
      <c r="T26">
        <f t="shared" si="24"/>
        <v>0</v>
      </c>
      <c r="U26" s="8">
        <f t="shared" si="25"/>
        <v>0</v>
      </c>
      <c r="V26" s="73">
        <f t="shared" si="26"/>
        <v>0</v>
      </c>
      <c r="W26">
        <f t="shared" si="27"/>
        <v>0</v>
      </c>
      <c r="X26" s="74">
        <f t="shared" si="28"/>
        <v>0</v>
      </c>
      <c r="Y26">
        <f t="shared" si="29"/>
        <v>0</v>
      </c>
      <c r="Z26" s="8">
        <f t="shared" si="30"/>
        <v>0</v>
      </c>
      <c r="AA26" s="73">
        <f t="shared" si="31"/>
        <v>0</v>
      </c>
      <c r="AB26">
        <f t="shared" si="32"/>
        <v>0</v>
      </c>
      <c r="AC26">
        <f t="shared" si="33"/>
        <v>0</v>
      </c>
      <c r="AE26">
        <f t="shared" si="34"/>
        <v>0</v>
      </c>
      <c r="AF26" s="8">
        <f t="shared" si="35"/>
        <v>0</v>
      </c>
      <c r="AG26" s="73">
        <f t="shared" si="36"/>
        <v>0</v>
      </c>
      <c r="AH26">
        <f t="shared" si="37"/>
        <v>0</v>
      </c>
      <c r="AI26">
        <f t="shared" si="38"/>
        <v>0</v>
      </c>
      <c r="AJ26">
        <f t="shared" si="39"/>
        <v>0</v>
      </c>
      <c r="AK26" s="8">
        <f t="shared" si="40"/>
        <v>0</v>
      </c>
      <c r="AL26" s="73">
        <f t="shared" si="41"/>
        <v>0</v>
      </c>
      <c r="AM26">
        <f t="shared" si="42"/>
        <v>0</v>
      </c>
      <c r="AN26">
        <f t="shared" si="43"/>
        <v>0</v>
      </c>
    </row>
    <row r="27" spans="1:40" x14ac:dyDescent="0.3">
      <c r="A27" s="32"/>
      <c r="B27" s="32"/>
      <c r="C27" s="32"/>
      <c r="D27" s="32"/>
      <c r="E27" s="32"/>
      <c r="F27" s="33"/>
      <c r="M27" s="43"/>
      <c r="T27">
        <f t="shared" si="24"/>
        <v>0</v>
      </c>
      <c r="U27" s="8">
        <f t="shared" si="25"/>
        <v>0</v>
      </c>
      <c r="V27" s="73">
        <f t="shared" si="26"/>
        <v>0</v>
      </c>
      <c r="W27">
        <f t="shared" si="27"/>
        <v>0</v>
      </c>
      <c r="X27" s="74">
        <f t="shared" si="28"/>
        <v>0</v>
      </c>
      <c r="Y27">
        <f t="shared" si="29"/>
        <v>0</v>
      </c>
      <c r="Z27" s="8">
        <f t="shared" si="30"/>
        <v>0</v>
      </c>
      <c r="AA27" s="73">
        <f t="shared" si="31"/>
        <v>0</v>
      </c>
      <c r="AB27">
        <f t="shared" si="32"/>
        <v>0</v>
      </c>
      <c r="AC27">
        <f t="shared" si="33"/>
        <v>0</v>
      </c>
      <c r="AE27">
        <f t="shared" si="34"/>
        <v>0</v>
      </c>
      <c r="AF27" s="8">
        <f t="shared" si="35"/>
        <v>0</v>
      </c>
      <c r="AG27" s="73">
        <f t="shared" si="36"/>
        <v>0</v>
      </c>
      <c r="AH27">
        <f t="shared" si="37"/>
        <v>0</v>
      </c>
      <c r="AI27">
        <f t="shared" si="38"/>
        <v>0</v>
      </c>
      <c r="AJ27">
        <f t="shared" si="39"/>
        <v>0</v>
      </c>
      <c r="AK27" s="8">
        <f t="shared" si="40"/>
        <v>0</v>
      </c>
      <c r="AL27" s="73">
        <f t="shared" si="41"/>
        <v>0</v>
      </c>
      <c r="AM27">
        <f t="shared" si="42"/>
        <v>0</v>
      </c>
      <c r="AN27">
        <f t="shared" si="43"/>
        <v>0</v>
      </c>
    </row>
    <row r="28" spans="1:40" x14ac:dyDescent="0.3">
      <c r="T28">
        <f t="shared" si="24"/>
        <v>0</v>
      </c>
      <c r="U28" s="8">
        <f t="shared" si="25"/>
        <v>0</v>
      </c>
      <c r="V28" s="73">
        <f t="shared" si="26"/>
        <v>0</v>
      </c>
      <c r="W28">
        <f t="shared" si="27"/>
        <v>0</v>
      </c>
      <c r="X28" s="74">
        <f t="shared" si="28"/>
        <v>0</v>
      </c>
      <c r="Y28">
        <f t="shared" si="29"/>
        <v>0</v>
      </c>
      <c r="Z28" s="8">
        <f t="shared" si="30"/>
        <v>0</v>
      </c>
      <c r="AA28" s="73">
        <f t="shared" si="31"/>
        <v>0</v>
      </c>
      <c r="AB28">
        <f t="shared" si="32"/>
        <v>0</v>
      </c>
      <c r="AC28">
        <f t="shared" si="33"/>
        <v>0</v>
      </c>
      <c r="AE28">
        <f t="shared" si="34"/>
        <v>0</v>
      </c>
      <c r="AF28" s="8">
        <f t="shared" si="35"/>
        <v>0</v>
      </c>
      <c r="AG28" s="73">
        <f t="shared" si="36"/>
        <v>0</v>
      </c>
      <c r="AH28">
        <f t="shared" si="37"/>
        <v>0</v>
      </c>
      <c r="AI28">
        <f t="shared" si="38"/>
        <v>0</v>
      </c>
      <c r="AJ28">
        <f t="shared" si="39"/>
        <v>0</v>
      </c>
      <c r="AK28" s="8">
        <f t="shared" si="40"/>
        <v>0</v>
      </c>
      <c r="AL28" s="73">
        <f t="shared" si="41"/>
        <v>0</v>
      </c>
      <c r="AM28">
        <f t="shared" si="42"/>
        <v>0</v>
      </c>
      <c r="AN28">
        <f t="shared" si="43"/>
        <v>0</v>
      </c>
    </row>
    <row r="29" spans="1:40" x14ac:dyDescent="0.3">
      <c r="U29" s="8"/>
      <c r="V29" s="8"/>
      <c r="Z29" s="8"/>
      <c r="AA29" s="8"/>
      <c r="AF29" s="8"/>
      <c r="AG29" s="8"/>
      <c r="AK29" s="8"/>
      <c r="AL29" s="8"/>
    </row>
  </sheetData>
  <sheetProtection algorithmName="SHA-512" hashValue="+QuQdce/BXSdkkJnj/mKoc8Vzv1AyNNfQiqF0C0Z8jULmI6iiBUCqDN04PIZVFrwKzqO9v8M0x/zxje1oMrXPQ==" saltValue="/oFR95yxDckMob3kxCm51g==" spinCount="100000" sheet="1" selectLockedCells="1"/>
  <mergeCells count="17">
    <mergeCell ref="N7:O7"/>
    <mergeCell ref="N8:O8"/>
    <mergeCell ref="N9:O9"/>
    <mergeCell ref="A16:F16"/>
    <mergeCell ref="M16:R16"/>
    <mergeCell ref="A1:R1"/>
    <mergeCell ref="N3:P3"/>
    <mergeCell ref="N4:O4"/>
    <mergeCell ref="N5:O5"/>
    <mergeCell ref="N6:O6"/>
    <mergeCell ref="A21:F21"/>
    <mergeCell ref="T10:X10"/>
    <mergeCell ref="Y10:AC10"/>
    <mergeCell ref="AE10:AI10"/>
    <mergeCell ref="AJ10:AN10"/>
    <mergeCell ref="A11:F11"/>
    <mergeCell ref="M11:R11"/>
  </mergeCells>
  <pageMargins left="0.31496062992125984" right="0.31496062992125984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I29"/>
  <sheetViews>
    <sheetView showGridLines="0" workbookViewId="0">
      <selection activeCell="D22" sqref="D22"/>
    </sheetView>
  </sheetViews>
  <sheetFormatPr baseColWidth="10" defaultRowHeight="14.4" x14ac:dyDescent="0.3"/>
  <cols>
    <col min="1" max="1" width="18.6640625" customWidth="1"/>
    <col min="2" max="2" width="7.6640625" customWidth="1"/>
    <col min="3" max="3" width="18.44140625" customWidth="1"/>
    <col min="4" max="8" width="3.6640625" customWidth="1"/>
    <col min="9" max="9" width="4.6640625" customWidth="1"/>
    <col min="10" max="10" width="4" customWidth="1"/>
    <col min="11" max="11" width="4.5546875" customWidth="1"/>
    <col min="12" max="12" width="3.6640625" customWidth="1"/>
    <col min="13" max="13" width="18.6640625" customWidth="1"/>
    <col min="14" max="14" width="7.6640625" customWidth="1"/>
    <col min="15" max="15" width="18.6640625" customWidth="1"/>
    <col min="16" max="17" width="3.6640625" customWidth="1"/>
    <col min="18" max="18" width="4.88671875" customWidth="1"/>
    <col min="19" max="19" width="11.44140625" hidden="1" customWidth="1"/>
    <col min="20" max="20" width="7.109375" hidden="1" customWidth="1"/>
    <col min="21" max="21" width="2.6640625" hidden="1" customWidth="1"/>
    <col min="22" max="22" width="2.44140625" hidden="1" customWidth="1"/>
    <col min="23" max="23" width="2.5546875" hidden="1" customWidth="1"/>
    <col min="24" max="25" width="2" hidden="1" customWidth="1"/>
    <col min="26" max="26" width="2.33203125" hidden="1" customWidth="1"/>
    <col min="27" max="27" width="2.44140625" hidden="1" customWidth="1"/>
    <col min="28" max="28" width="2.5546875" hidden="1" customWidth="1"/>
    <col min="29" max="29" width="2" hidden="1" customWidth="1"/>
    <col min="30" max="30" width="4.88671875" hidden="1" customWidth="1"/>
    <col min="31" max="31" width="2" hidden="1" customWidth="1"/>
    <col min="32" max="32" width="2.33203125" hidden="1" customWidth="1"/>
    <col min="33" max="33" width="2.44140625" hidden="1" customWidth="1"/>
    <col min="34" max="34" width="2.5546875" hidden="1" customWidth="1"/>
    <col min="35" max="35" width="2" hidden="1" customWidth="1"/>
    <col min="36" max="36" width="9.44140625" hidden="1" customWidth="1"/>
    <col min="37" max="37" width="2.33203125" hidden="1" customWidth="1"/>
    <col min="38" max="38" width="2.44140625" hidden="1" customWidth="1"/>
    <col min="39" max="39" width="2.5546875" hidden="1" customWidth="1"/>
    <col min="40" max="40" width="2" hidden="1" customWidth="1"/>
    <col min="41" max="44" width="11.44140625" hidden="1" customWidth="1"/>
    <col min="45" max="46" width="11.5546875" hidden="1" customWidth="1"/>
    <col min="47" max="49" width="14" hidden="1" customWidth="1"/>
    <col min="50" max="50" width="13" style="7" hidden="1" customWidth="1"/>
    <col min="51" max="58" width="11.5546875" hidden="1" customWidth="1"/>
    <col min="59" max="59" width="14.44140625" hidden="1" customWidth="1"/>
    <col min="60" max="61" width="11.5546875" hidden="1" customWidth="1"/>
    <col min="62" max="63" width="11.5546875" customWidth="1"/>
    <col min="64" max="64" width="1.88671875" customWidth="1"/>
  </cols>
  <sheetData>
    <row r="1" spans="1:61" ht="23.4" thickBot="1" x14ac:dyDescent="0.35">
      <c r="A1" s="90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  <c r="AW1" s="38">
        <v>1</v>
      </c>
      <c r="AX1" s="38">
        <v>2</v>
      </c>
      <c r="AY1" s="38">
        <v>3</v>
      </c>
      <c r="AZ1" s="38">
        <v>4</v>
      </c>
      <c r="BA1" s="38">
        <v>5</v>
      </c>
      <c r="BB1" s="38">
        <v>6</v>
      </c>
    </row>
    <row r="2" spans="1:61" ht="9.75" customHeight="1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W2" s="38">
        <f t="shared" ref="AW2:BB2" si="0">MAX(AW4:AW9)</f>
        <v>10006</v>
      </c>
      <c r="AX2" s="39">
        <f t="shared" si="0"/>
        <v>10005</v>
      </c>
      <c r="AY2" s="38">
        <f t="shared" si="0"/>
        <v>10004</v>
      </c>
      <c r="AZ2" s="38">
        <f t="shared" si="0"/>
        <v>10003</v>
      </c>
      <c r="BA2" s="38">
        <f t="shared" si="0"/>
        <v>10002</v>
      </c>
      <c r="BB2" s="38">
        <f t="shared" si="0"/>
        <v>10001</v>
      </c>
    </row>
    <row r="3" spans="1:61" ht="15.75" customHeight="1" thickBot="1" x14ac:dyDescent="0.35">
      <c r="A3" s="10"/>
      <c r="B3" s="10"/>
      <c r="C3" s="35" t="s">
        <v>0</v>
      </c>
      <c r="D3" s="17" t="s">
        <v>1</v>
      </c>
      <c r="E3" s="19" t="s">
        <v>2</v>
      </c>
      <c r="F3" s="19" t="s">
        <v>3</v>
      </c>
      <c r="G3" s="19" t="s">
        <v>4</v>
      </c>
      <c r="H3" s="20" t="s">
        <v>5</v>
      </c>
      <c r="I3" s="17" t="s">
        <v>6</v>
      </c>
      <c r="J3" s="18" t="s">
        <v>7</v>
      </c>
      <c r="K3" s="21" t="s">
        <v>8</v>
      </c>
      <c r="L3" s="18" t="s">
        <v>9</v>
      </c>
      <c r="M3" s="10"/>
      <c r="N3" s="86" t="s">
        <v>10</v>
      </c>
      <c r="O3" s="87"/>
      <c r="P3" s="93"/>
      <c r="Q3" s="18" t="s">
        <v>9</v>
      </c>
      <c r="R3" s="18" t="s">
        <v>8</v>
      </c>
      <c r="S3">
        <f>COUNT(P4:P9)</f>
        <v>6</v>
      </c>
      <c r="AR3" t="s">
        <v>9</v>
      </c>
      <c r="AS3" t="s">
        <v>8</v>
      </c>
      <c r="AT3" t="s">
        <v>16</v>
      </c>
      <c r="AU3" t="s">
        <v>20</v>
      </c>
      <c r="AX3"/>
      <c r="BD3" t="s">
        <v>19</v>
      </c>
      <c r="BE3" t="s">
        <v>18</v>
      </c>
      <c r="BG3" t="s">
        <v>17</v>
      </c>
      <c r="BH3" t="s">
        <v>9</v>
      </c>
      <c r="BI3" t="s">
        <v>8</v>
      </c>
    </row>
    <row r="4" spans="1:61" ht="15" thickBot="1" x14ac:dyDescent="0.35">
      <c r="C4" s="75" t="s">
        <v>35</v>
      </c>
      <c r="D4" s="47">
        <f>SUMIF($A:$A,$C4,T:T)+SUMIF($C:$C,$C4,Y:Y)+SUMIF($M:$M,$C4,AE:AE)+SUMIF($O:$O,$C4,AJ:AJ)</f>
        <v>0</v>
      </c>
      <c r="E4" s="48">
        <f>SUMIF($A:$A,$C4,U:U)+SUMIF($C:$C,$C4,Z:Z)+SUMIF($M:$M,$C4,AF:AF)+SUMIF($O:$O,$C4,AK:AK)</f>
        <v>0</v>
      </c>
      <c r="F4" s="48">
        <f t="shared" ref="E4:H9" si="1">SUMIF($A:$A,$C4,V:V)+SUMIF($C:$C,$C4,AA:AA)+SUMIF($M:$M,$C4,AG:AG)+SUMIF($O:$O,$C4,AL:AL)</f>
        <v>0</v>
      </c>
      <c r="G4" s="48">
        <f t="shared" si="1"/>
        <v>0</v>
      </c>
      <c r="H4" s="49">
        <f t="shared" si="1"/>
        <v>0</v>
      </c>
      <c r="I4" s="60">
        <f t="shared" ref="I4:I9" si="2">SUMIF($A$12:$A$240,$C4,$D$12:$D$240)+SUMIF($C$12:$C$240,$C4,$F$12:$F$240)+SUMIF($M$12:$M$240,$C4,$P$12:$P$240)+SUMIF($O$12:$O$240,$C4,$R$12:$R$240)</f>
        <v>0</v>
      </c>
      <c r="J4" s="61">
        <f t="shared" ref="J4:J9" si="3">SUMIF($A$12:$A$240,$C4,$F$12:$F$240)+SUMIF($C$12:$C$240,$C4,$D$12:$D$240)+SUMIF($M$12:$M$240,$C4,$R$12:$R$240)+SUMIF($O$12:$O$240,$C4,$P$12:$P$240)</f>
        <v>0</v>
      </c>
      <c r="K4" s="14">
        <f>SUM(I4-J4)</f>
        <v>0</v>
      </c>
      <c r="L4" s="11">
        <f>SUM(E4+E4+E4+F4+G4+G4)</f>
        <v>0</v>
      </c>
      <c r="N4" s="94" t="str">
        <f>IF($D$12="","",BG4)</f>
        <v/>
      </c>
      <c r="O4" s="95"/>
      <c r="P4" s="44">
        <v>1</v>
      </c>
      <c r="Q4" s="31">
        <f ca="1">BH4</f>
        <v>0</v>
      </c>
      <c r="R4" s="66">
        <f ca="1">BI4</f>
        <v>0</v>
      </c>
      <c r="S4">
        <f>COUNTIF($T$4:$T$9,"&lt;="&amp;T4)</f>
        <v>6</v>
      </c>
      <c r="T4">
        <f>L4*10000+K4</f>
        <v>0</v>
      </c>
      <c r="U4">
        <f>$S$3-S4+1</f>
        <v>1</v>
      </c>
      <c r="AP4" t="str">
        <f ca="1">BG4</f>
        <v>REMIREMONT</v>
      </c>
      <c r="AR4" s="42">
        <f>L4</f>
        <v>0</v>
      </c>
      <c r="AS4" s="42">
        <f>K4</f>
        <v>0</v>
      </c>
      <c r="AT4" s="42">
        <v>1</v>
      </c>
      <c r="AU4" s="37">
        <f>AR4*1000000+(1000+AS4)*10+AT4</f>
        <v>10001</v>
      </c>
      <c r="AW4">
        <f>AU4</f>
        <v>10001</v>
      </c>
      <c r="AX4">
        <f>IF(AW4=$AW$2,0,AW4)</f>
        <v>10001</v>
      </c>
      <c r="AY4">
        <f>IF(AX4=$AX$2,0,AX4)</f>
        <v>10001</v>
      </c>
      <c r="AZ4">
        <f>IF(AY4=$AY$2,0,AY4)</f>
        <v>10001</v>
      </c>
      <c r="BA4">
        <f>IF(AZ4=$AZ$2,0,AZ4)</f>
        <v>10001</v>
      </c>
      <c r="BB4">
        <f>IF(BA4=$BA$2,0,BA4)</f>
        <v>10001</v>
      </c>
      <c r="BD4" t="s">
        <v>21</v>
      </c>
      <c r="BE4" s="40">
        <f>MATCH($AW$2,$AU$4:AU9,0)</f>
        <v>6</v>
      </c>
      <c r="BG4" s="36" t="str">
        <f ca="1">OFFSET($C$4,BE4-1,0,1,1)</f>
        <v>REMIREMONT</v>
      </c>
      <c r="BH4" s="41">
        <f ca="1">OFFSET($L$4,BE4-1,0,1,1)</f>
        <v>0</v>
      </c>
      <c r="BI4" s="41">
        <f ca="1">OFFSET($K$4,BE4-1,0,1,1)</f>
        <v>0</v>
      </c>
    </row>
    <row r="5" spans="1:61" ht="15" thickBot="1" x14ac:dyDescent="0.35">
      <c r="C5" s="75" t="s">
        <v>45</v>
      </c>
      <c r="D5" s="50">
        <f>SUMIF($A:$A,$C5,T:T)+SUMIF($C:$C,$C5,Y:Y)+SUMIF($M:$M,$C5,AE:AE)+SUMIF($O:$O,$C5,AJ:AJ)</f>
        <v>0</v>
      </c>
      <c r="E5" s="51">
        <f t="shared" si="1"/>
        <v>0</v>
      </c>
      <c r="F5" s="51">
        <f t="shared" si="1"/>
        <v>0</v>
      </c>
      <c r="G5" s="51">
        <f t="shared" si="1"/>
        <v>0</v>
      </c>
      <c r="H5" s="59">
        <f t="shared" si="1"/>
        <v>0</v>
      </c>
      <c r="I5" s="62">
        <f t="shared" si="2"/>
        <v>0</v>
      </c>
      <c r="J5" s="63">
        <f t="shared" si="3"/>
        <v>0</v>
      </c>
      <c r="K5" s="15">
        <f t="shared" ref="K5:K9" si="4">SUM(I5-J5)</f>
        <v>0</v>
      </c>
      <c r="L5" s="12">
        <f t="shared" ref="L5:L9" si="5">SUM(E5+E5+E5+F5+G5+G5)</f>
        <v>0</v>
      </c>
      <c r="N5" s="94" t="str">
        <f t="shared" ref="N5:N9" si="6">IF($D$12="","",BG5)</f>
        <v/>
      </c>
      <c r="O5" s="95"/>
      <c r="P5" s="44">
        <v>2</v>
      </c>
      <c r="Q5" s="31">
        <f t="shared" ref="Q5:R9" ca="1" si="7">BH5</f>
        <v>0</v>
      </c>
      <c r="R5" s="66">
        <f t="shared" ca="1" si="7"/>
        <v>0</v>
      </c>
      <c r="S5">
        <f t="shared" ref="S5:S9" si="8">COUNTIF($T$4:$T$9,"&lt;="&amp;T5)</f>
        <v>6</v>
      </c>
      <c r="T5">
        <f t="shared" ref="T5:T9" si="9">L5*10000+K5</f>
        <v>0</v>
      </c>
      <c r="U5">
        <f t="shared" ref="U5:U9" si="10">$S$3-S5+1</f>
        <v>1</v>
      </c>
      <c r="AP5" t="str">
        <f t="shared" ref="AP5:AP9" ca="1" si="11">BG5</f>
        <v>SAINT NABORD</v>
      </c>
      <c r="AR5" s="42">
        <f t="shared" ref="AR5:AR9" si="12">L5</f>
        <v>0</v>
      </c>
      <c r="AS5" s="42">
        <f t="shared" ref="AS5:AS9" si="13">K5</f>
        <v>0</v>
      </c>
      <c r="AT5" s="42">
        <v>2</v>
      </c>
      <c r="AU5" s="37">
        <f t="shared" ref="AU5:AU9" si="14">AR5*1000000+(1000+AS5)*10+AT5</f>
        <v>10002</v>
      </c>
      <c r="AW5">
        <f t="shared" ref="AW5:AW9" si="15">AU5</f>
        <v>10002</v>
      </c>
      <c r="AX5">
        <f t="shared" ref="AX5:AX9" si="16">IF(AW5=$AW$2,0,AW5)</f>
        <v>10002</v>
      </c>
      <c r="AY5">
        <f t="shared" ref="AY5:AY9" si="17">IF(AX5=$AX$2,0,AX5)</f>
        <v>10002</v>
      </c>
      <c r="AZ5">
        <f t="shared" ref="AZ5:AZ9" si="18">IF(AY5=$AY$2,0,AY5)</f>
        <v>10002</v>
      </c>
      <c r="BA5">
        <f t="shared" ref="BA5:BA9" si="19">IF(AZ5=$AZ$2,0,AZ5)</f>
        <v>10002</v>
      </c>
      <c r="BB5">
        <f t="shared" ref="BB5:BB9" si="20">IF(BA5=$BA$2,0,BA5)</f>
        <v>0</v>
      </c>
      <c r="BD5" t="s">
        <v>22</v>
      </c>
      <c r="BE5" s="40">
        <f>MATCH($AX$2,$AU$4:AU9,0)</f>
        <v>5</v>
      </c>
      <c r="BG5" s="36" t="str">
        <f t="shared" ref="BG5:BG9" ca="1" si="21">OFFSET($C$4,BE5-1,0,1,1)</f>
        <v>SAINT NABORD</v>
      </c>
      <c r="BH5" s="41">
        <f t="shared" ref="BH5:BH9" ca="1" si="22">OFFSET($L$4,BE5-1,0,1,1)</f>
        <v>0</v>
      </c>
      <c r="BI5" s="41">
        <f t="shared" ref="BI5:BI9" ca="1" si="23">OFFSET($K$4,BE5-1,0,1,1)</f>
        <v>0</v>
      </c>
    </row>
    <row r="6" spans="1:61" ht="15" thickBot="1" x14ac:dyDescent="0.35">
      <c r="C6" s="75" t="s">
        <v>37</v>
      </c>
      <c r="D6" s="50">
        <f>SUMIF($A:$A,$C6,T:T)+SUMIF($C:$C,$C6,Y:Y)+SUMIF($M:$M,$C6,AE:AE)+SUMIF($O:$O,$C6,AJ:AJ)</f>
        <v>0</v>
      </c>
      <c r="E6" s="51">
        <f t="shared" si="1"/>
        <v>0</v>
      </c>
      <c r="F6" s="51">
        <f t="shared" si="1"/>
        <v>0</v>
      </c>
      <c r="G6" s="51">
        <f t="shared" si="1"/>
        <v>0</v>
      </c>
      <c r="H6" s="52">
        <f t="shared" si="1"/>
        <v>0</v>
      </c>
      <c r="I6" s="62">
        <f t="shared" si="2"/>
        <v>0</v>
      </c>
      <c r="J6" s="63">
        <f t="shared" si="3"/>
        <v>0</v>
      </c>
      <c r="K6" s="15">
        <f t="shared" si="4"/>
        <v>0</v>
      </c>
      <c r="L6" s="12">
        <f t="shared" si="5"/>
        <v>0</v>
      </c>
      <c r="N6" s="94" t="str">
        <f t="shared" si="6"/>
        <v/>
      </c>
      <c r="O6" s="95"/>
      <c r="P6" s="44">
        <v>3</v>
      </c>
      <c r="Q6" s="31">
        <f t="shared" ca="1" si="7"/>
        <v>0</v>
      </c>
      <c r="R6" s="66">
        <f t="shared" ca="1" si="7"/>
        <v>0</v>
      </c>
      <c r="S6">
        <f t="shared" si="8"/>
        <v>6</v>
      </c>
      <c r="T6">
        <f t="shared" si="9"/>
        <v>0</v>
      </c>
      <c r="U6">
        <f t="shared" si="10"/>
        <v>1</v>
      </c>
      <c r="AP6" t="str">
        <f t="shared" ca="1" si="11"/>
        <v>GOLBEY "B"</v>
      </c>
      <c r="AR6" s="42">
        <f t="shared" si="12"/>
        <v>0</v>
      </c>
      <c r="AS6" s="42">
        <f t="shared" si="13"/>
        <v>0</v>
      </c>
      <c r="AT6" s="42">
        <v>3</v>
      </c>
      <c r="AU6" s="37">
        <f t="shared" si="14"/>
        <v>10003</v>
      </c>
      <c r="AW6">
        <f t="shared" si="15"/>
        <v>10003</v>
      </c>
      <c r="AX6">
        <f t="shared" si="16"/>
        <v>10003</v>
      </c>
      <c r="AY6">
        <f t="shared" si="17"/>
        <v>10003</v>
      </c>
      <c r="AZ6">
        <f t="shared" si="18"/>
        <v>10003</v>
      </c>
      <c r="BA6">
        <f t="shared" si="19"/>
        <v>0</v>
      </c>
      <c r="BB6">
        <f t="shared" si="20"/>
        <v>0</v>
      </c>
      <c r="BD6" t="s">
        <v>23</v>
      </c>
      <c r="BE6" s="40">
        <f>MATCH($AY$2,$AU$4:AU9,0)</f>
        <v>4</v>
      </c>
      <c r="BG6" s="36" t="str">
        <f t="shared" ca="1" si="21"/>
        <v>GOLBEY "B"</v>
      </c>
      <c r="BH6" s="41">
        <f t="shared" ca="1" si="22"/>
        <v>0</v>
      </c>
      <c r="BI6" s="41">
        <f t="shared" ca="1" si="23"/>
        <v>0</v>
      </c>
    </row>
    <row r="7" spans="1:61" ht="15" thickBot="1" x14ac:dyDescent="0.35">
      <c r="C7" s="75" t="s">
        <v>38</v>
      </c>
      <c r="D7" s="50">
        <f>SUMIF($A:$A,$C7,T:T)+SUMIF($C:$C,$C7,Y:Y)+SUMIF($M:$M,$C7,AE:AE)+SUMIF($O:$O,$C7,AJ:AJ)</f>
        <v>0</v>
      </c>
      <c r="E7" s="51">
        <f t="shared" si="1"/>
        <v>0</v>
      </c>
      <c r="F7" s="51">
        <f t="shared" si="1"/>
        <v>0</v>
      </c>
      <c r="G7" s="51">
        <f t="shared" si="1"/>
        <v>0</v>
      </c>
      <c r="H7" s="52">
        <f t="shared" si="1"/>
        <v>0</v>
      </c>
      <c r="I7" s="62">
        <f t="shared" si="2"/>
        <v>0</v>
      </c>
      <c r="J7" s="63">
        <f t="shared" si="3"/>
        <v>0</v>
      </c>
      <c r="K7" s="15">
        <f t="shared" si="4"/>
        <v>0</v>
      </c>
      <c r="L7" s="12">
        <f t="shared" si="5"/>
        <v>0</v>
      </c>
      <c r="N7" s="94" t="str">
        <f t="shared" si="6"/>
        <v/>
      </c>
      <c r="O7" s="95"/>
      <c r="P7" s="44">
        <v>4</v>
      </c>
      <c r="Q7" s="31">
        <f t="shared" ca="1" si="7"/>
        <v>0</v>
      </c>
      <c r="R7" s="66">
        <f t="shared" ca="1" si="7"/>
        <v>0</v>
      </c>
      <c r="S7">
        <f t="shared" si="8"/>
        <v>6</v>
      </c>
      <c r="T7">
        <f t="shared" si="9"/>
        <v>0</v>
      </c>
      <c r="U7">
        <f t="shared" si="10"/>
        <v>1</v>
      </c>
      <c r="AP7" t="str">
        <f t="shared" ca="1" si="11"/>
        <v>NOMEXY</v>
      </c>
      <c r="AR7" s="42">
        <f t="shared" si="12"/>
        <v>0</v>
      </c>
      <c r="AS7" s="42">
        <f t="shared" si="13"/>
        <v>0</v>
      </c>
      <c r="AT7" s="42">
        <v>4</v>
      </c>
      <c r="AU7" s="37">
        <f t="shared" si="14"/>
        <v>10004</v>
      </c>
      <c r="AW7">
        <f t="shared" si="15"/>
        <v>10004</v>
      </c>
      <c r="AX7">
        <f t="shared" si="16"/>
        <v>10004</v>
      </c>
      <c r="AY7">
        <f t="shared" si="17"/>
        <v>10004</v>
      </c>
      <c r="AZ7">
        <f t="shared" si="18"/>
        <v>0</v>
      </c>
      <c r="BA7">
        <f t="shared" si="19"/>
        <v>0</v>
      </c>
      <c r="BB7">
        <f t="shared" si="20"/>
        <v>0</v>
      </c>
      <c r="BD7" t="s">
        <v>25</v>
      </c>
      <c r="BE7" s="40">
        <f>MATCH($AZ$2,$AU$4:AU9,0)</f>
        <v>3</v>
      </c>
      <c r="BG7" s="36" t="str">
        <f t="shared" ca="1" si="21"/>
        <v>NOMEXY</v>
      </c>
      <c r="BH7" s="41">
        <f t="shared" ca="1" si="22"/>
        <v>0</v>
      </c>
      <c r="BI7" s="41">
        <f t="shared" ca="1" si="23"/>
        <v>0</v>
      </c>
    </row>
    <row r="8" spans="1:61" ht="15" thickBot="1" x14ac:dyDescent="0.35">
      <c r="C8" s="75" t="s">
        <v>28</v>
      </c>
      <c r="D8" s="50">
        <f>SUMIF($A:$A,$C8,T:T)+SUMIF($C:$C,$C8,Y:Y)+SUMIF($M:$M,$C8,AE:AE)+SUMIF($O:$O,$C8,AJ:AJ)</f>
        <v>0</v>
      </c>
      <c r="E8" s="51">
        <f t="shared" si="1"/>
        <v>0</v>
      </c>
      <c r="F8" s="51">
        <f t="shared" si="1"/>
        <v>0</v>
      </c>
      <c r="G8" s="51">
        <f t="shared" si="1"/>
        <v>0</v>
      </c>
      <c r="H8" s="52">
        <f t="shared" si="1"/>
        <v>0</v>
      </c>
      <c r="I8" s="62">
        <f t="shared" si="2"/>
        <v>0</v>
      </c>
      <c r="J8" s="63">
        <f t="shared" si="3"/>
        <v>0</v>
      </c>
      <c r="K8" s="15">
        <f t="shared" si="4"/>
        <v>0</v>
      </c>
      <c r="L8" s="12">
        <f t="shared" si="5"/>
        <v>0</v>
      </c>
      <c r="N8" s="94" t="str">
        <f t="shared" si="6"/>
        <v/>
      </c>
      <c r="O8" s="95"/>
      <c r="P8" s="44">
        <v>5</v>
      </c>
      <c r="Q8" s="31">
        <f t="shared" ca="1" si="7"/>
        <v>0</v>
      </c>
      <c r="R8" s="66">
        <f t="shared" ca="1" si="7"/>
        <v>0</v>
      </c>
      <c r="S8">
        <f t="shared" si="8"/>
        <v>6</v>
      </c>
      <c r="T8">
        <f t="shared" si="9"/>
        <v>0</v>
      </c>
      <c r="U8">
        <f t="shared" si="10"/>
        <v>1</v>
      </c>
      <c r="AP8" t="str">
        <f t="shared" ca="1" si="11"/>
        <v>AVIERE "B"</v>
      </c>
      <c r="AR8" s="42">
        <f t="shared" si="12"/>
        <v>0</v>
      </c>
      <c r="AS8" s="42">
        <f t="shared" si="13"/>
        <v>0</v>
      </c>
      <c r="AT8" s="42">
        <v>5</v>
      </c>
      <c r="AU8" s="37">
        <f t="shared" si="14"/>
        <v>10005</v>
      </c>
      <c r="AW8">
        <f t="shared" si="15"/>
        <v>10005</v>
      </c>
      <c r="AX8">
        <f t="shared" si="16"/>
        <v>10005</v>
      </c>
      <c r="AY8">
        <f t="shared" si="17"/>
        <v>0</v>
      </c>
      <c r="AZ8">
        <f t="shared" si="18"/>
        <v>0</v>
      </c>
      <c r="BA8">
        <f t="shared" si="19"/>
        <v>0</v>
      </c>
      <c r="BB8">
        <f t="shared" si="20"/>
        <v>0</v>
      </c>
      <c r="BD8" t="s">
        <v>24</v>
      </c>
      <c r="BE8" s="40">
        <f>MATCH($BA$2,$AU$4:AU9,0)</f>
        <v>2</v>
      </c>
      <c r="BG8" s="36" t="str">
        <f t="shared" ca="1" si="21"/>
        <v>AVIERE "B"</v>
      </c>
      <c r="BH8" s="41">
        <f t="shared" ca="1" si="22"/>
        <v>0</v>
      </c>
      <c r="BI8" s="41">
        <f t="shared" ca="1" si="23"/>
        <v>0</v>
      </c>
    </row>
    <row r="9" spans="1:61" ht="15" thickBot="1" x14ac:dyDescent="0.35">
      <c r="C9" s="75" t="s">
        <v>39</v>
      </c>
      <c r="D9" s="53">
        <f>SUMIF($A:$A,$C9,T:T)+SUMIF($C:$C,$C9,Y:Y)+SUMIF($M:$M,$C9,AE:AE)+SUMIF($O:$O,$C9,AJ:AJ)</f>
        <v>0</v>
      </c>
      <c r="E9" s="54">
        <f t="shared" si="1"/>
        <v>0</v>
      </c>
      <c r="F9" s="54">
        <f t="shared" si="1"/>
        <v>0</v>
      </c>
      <c r="G9" s="54">
        <f t="shared" si="1"/>
        <v>0</v>
      </c>
      <c r="H9" s="55">
        <f t="shared" si="1"/>
        <v>0</v>
      </c>
      <c r="I9" s="64">
        <f t="shared" si="2"/>
        <v>0</v>
      </c>
      <c r="J9" s="65">
        <f t="shared" si="3"/>
        <v>0</v>
      </c>
      <c r="K9" s="16">
        <f t="shared" si="4"/>
        <v>0</v>
      </c>
      <c r="L9" s="13">
        <f t="shared" si="5"/>
        <v>0</v>
      </c>
      <c r="N9" s="94" t="str">
        <f t="shared" si="6"/>
        <v/>
      </c>
      <c r="O9" s="95"/>
      <c r="P9" s="45">
        <v>6</v>
      </c>
      <c r="Q9" s="46">
        <f t="shared" ca="1" si="7"/>
        <v>0</v>
      </c>
      <c r="R9" s="67">
        <f t="shared" ca="1" si="7"/>
        <v>0</v>
      </c>
      <c r="S9">
        <f t="shared" si="8"/>
        <v>6</v>
      </c>
      <c r="T9">
        <f t="shared" si="9"/>
        <v>0</v>
      </c>
      <c r="U9">
        <f t="shared" si="10"/>
        <v>1</v>
      </c>
      <c r="V9" s="8"/>
      <c r="W9" s="8"/>
      <c r="AP9" t="str">
        <f t="shared" ca="1" si="11"/>
        <v>VALLEE DES LACS</v>
      </c>
      <c r="AR9" s="42">
        <f t="shared" si="12"/>
        <v>0</v>
      </c>
      <c r="AS9" s="42">
        <f t="shared" si="13"/>
        <v>0</v>
      </c>
      <c r="AT9" s="42">
        <v>6</v>
      </c>
      <c r="AU9" s="37">
        <f t="shared" si="14"/>
        <v>10006</v>
      </c>
      <c r="AW9">
        <f t="shared" si="15"/>
        <v>10006</v>
      </c>
      <c r="AX9">
        <f t="shared" si="16"/>
        <v>0</v>
      </c>
      <c r="AY9">
        <f t="shared" si="17"/>
        <v>0</v>
      </c>
      <c r="AZ9">
        <f t="shared" si="18"/>
        <v>0</v>
      </c>
      <c r="BA9">
        <f t="shared" si="19"/>
        <v>0</v>
      </c>
      <c r="BB9">
        <f t="shared" si="20"/>
        <v>0</v>
      </c>
      <c r="BD9" t="s">
        <v>26</v>
      </c>
      <c r="BE9" s="40">
        <f>MATCH($BB$2,$AU$4:AU9,0)</f>
        <v>1</v>
      </c>
      <c r="BG9" s="36" t="str">
        <f t="shared" ca="1" si="21"/>
        <v>VALLEE DES LACS</v>
      </c>
      <c r="BH9" s="41">
        <f t="shared" ca="1" si="22"/>
        <v>0</v>
      </c>
      <c r="BI9" s="41">
        <f t="shared" ca="1" si="23"/>
        <v>0</v>
      </c>
    </row>
    <row r="10" spans="1:61" ht="15" thickBot="1" x14ac:dyDescent="0.35">
      <c r="C10" s="1"/>
      <c r="N10" s="34"/>
      <c r="O10" s="34"/>
      <c r="P10" s="34"/>
      <c r="Q10" s="34"/>
      <c r="R10" s="34"/>
      <c r="T10" s="89" t="s">
        <v>14</v>
      </c>
      <c r="U10" s="89"/>
      <c r="V10" s="89"/>
      <c r="W10" s="89"/>
      <c r="X10" s="89"/>
      <c r="Y10" s="89" t="s">
        <v>15</v>
      </c>
      <c r="Z10" s="89"/>
      <c r="AA10" s="89"/>
      <c r="AB10" s="89"/>
      <c r="AC10" s="89"/>
      <c r="AE10" s="89" t="s">
        <v>14</v>
      </c>
      <c r="AF10" s="89"/>
      <c r="AG10" s="89"/>
      <c r="AH10" s="89"/>
      <c r="AI10" s="89"/>
      <c r="AJ10" s="89" t="s">
        <v>15</v>
      </c>
      <c r="AK10" s="89"/>
      <c r="AL10" s="89"/>
      <c r="AM10" s="89"/>
      <c r="AN10" s="89"/>
    </row>
    <row r="11" spans="1:61" ht="15" thickBot="1" x14ac:dyDescent="0.35">
      <c r="A11" s="86" t="s">
        <v>40</v>
      </c>
      <c r="B11" s="87"/>
      <c r="C11" s="87"/>
      <c r="D11" s="87"/>
      <c r="E11" s="87"/>
      <c r="F11" s="88"/>
      <c r="M11" s="86" t="s">
        <v>43</v>
      </c>
      <c r="N11" s="87"/>
      <c r="O11" s="87"/>
      <c r="P11" s="87"/>
      <c r="Q11" s="87"/>
      <c r="R11" s="88"/>
      <c r="T11" s="70" t="s">
        <v>1</v>
      </c>
      <c r="U11" t="s">
        <v>13</v>
      </c>
      <c r="V11" s="72" t="s">
        <v>3</v>
      </c>
      <c r="W11" t="s">
        <v>4</v>
      </c>
      <c r="X11" s="74" t="s">
        <v>5</v>
      </c>
      <c r="Y11" s="37" t="s">
        <v>1</v>
      </c>
      <c r="Z11" s="37" t="s">
        <v>13</v>
      </c>
      <c r="AA11" s="37" t="s">
        <v>3</v>
      </c>
      <c r="AB11" s="37" t="s">
        <v>4</v>
      </c>
      <c r="AC11" s="37" t="s">
        <v>5</v>
      </c>
      <c r="AE11" t="s">
        <v>1</v>
      </c>
      <c r="AF11" t="s">
        <v>13</v>
      </c>
      <c r="AG11" t="s">
        <v>3</v>
      </c>
      <c r="AH11" t="s">
        <v>4</v>
      </c>
      <c r="AI11" t="s">
        <v>5</v>
      </c>
      <c r="AJ11" s="71" t="s">
        <v>1</v>
      </c>
      <c r="AK11" s="37" t="s">
        <v>13</v>
      </c>
      <c r="AL11" s="37" t="s">
        <v>3</v>
      </c>
      <c r="AM11" s="37" t="s">
        <v>4</v>
      </c>
      <c r="AN11" s="37" t="s">
        <v>5</v>
      </c>
    </row>
    <row r="12" spans="1:61" x14ac:dyDescent="0.3">
      <c r="A12" s="25" t="str">
        <f>C4</f>
        <v>VALLEE DES LACS</v>
      </c>
      <c r="B12" s="26" t="s">
        <v>11</v>
      </c>
      <c r="C12" s="77" t="str">
        <f>C5</f>
        <v>AVIERE "B"</v>
      </c>
      <c r="D12" s="78"/>
      <c r="E12" s="22" t="s">
        <v>12</v>
      </c>
      <c r="F12" s="56"/>
      <c r="M12" s="25" t="str">
        <f>C4</f>
        <v>VALLEE DES LACS</v>
      </c>
      <c r="N12" s="26" t="s">
        <v>11</v>
      </c>
      <c r="O12" s="77" t="str">
        <f>C8</f>
        <v>SAINT NABORD</v>
      </c>
      <c r="P12" s="78"/>
      <c r="Q12" s="22" t="s">
        <v>12</v>
      </c>
      <c r="R12" s="56"/>
      <c r="T12">
        <f>IF(AND($D12&lt;&gt;19,$F12&lt;&gt;19,$D12&lt;&gt;""),1,0)</f>
        <v>0</v>
      </c>
      <c r="U12" s="8">
        <f>IF($D12&gt;$F12,1,0)</f>
        <v>0</v>
      </c>
      <c r="V12" s="73">
        <f>IF(X12 =1,0, IF($F12&gt;$D12,1,0))</f>
        <v>0</v>
      </c>
      <c r="W12">
        <f>IF(AND($D12=$F12,$D12&lt;&gt;""),1,0)</f>
        <v>0</v>
      </c>
      <c r="X12" s="74">
        <f>IF(AND($D12=0,$F12=19,$D12&lt;&gt;""),1,0)</f>
        <v>0</v>
      </c>
      <c r="Y12">
        <f>IF(AND($D12&lt;&gt;19,$F12&lt;&gt;19,$D12&lt;&gt;""),1,0)</f>
        <v>0</v>
      </c>
      <c r="Z12" s="8">
        <f>IF($D12&lt;$F12,1,0)</f>
        <v>0</v>
      </c>
      <c r="AA12" s="73">
        <f>IF(AC12=1,0,IF($F12&lt;$D12,1,0))</f>
        <v>0</v>
      </c>
      <c r="AB12">
        <f>IF(AND($D12=$F12,$D12&lt;&gt;""),1,0)</f>
        <v>0</v>
      </c>
      <c r="AC12">
        <f>IF(AND($D12=19,$F12=0,$D12&lt;&gt;""),1,0)</f>
        <v>0</v>
      </c>
      <c r="AE12">
        <f>IF(AND($P12&lt;&gt;19,$R12&lt;&gt;19,$P12&lt;&gt;""),1,0)</f>
        <v>0</v>
      </c>
      <c r="AF12" s="8">
        <f>IF($P12&gt;$R12,1,0)</f>
        <v>0</v>
      </c>
      <c r="AG12" s="73">
        <f>IF(AI12=1,0,IF($R12&gt;$P12,1,0))</f>
        <v>0</v>
      </c>
      <c r="AH12">
        <f>IF(AND($P12=$R12,$P12&lt;&gt;""),1,0)</f>
        <v>0</v>
      </c>
      <c r="AI12">
        <f>IF(AND($P12=0,$R12=19,$P12&lt;&gt;""),1,0)</f>
        <v>0</v>
      </c>
      <c r="AJ12">
        <f>IF(AND($P12&lt;&gt;19,$R12&lt;&gt;19,$P12&lt;&gt;""),1,0)</f>
        <v>0</v>
      </c>
      <c r="AK12" s="8">
        <f>IF($P12&lt;$R12,1,0)</f>
        <v>0</v>
      </c>
      <c r="AL12" s="73">
        <f>IF(AN12 =1,0,IF($R12&lt;$P12,1,0))</f>
        <v>0</v>
      </c>
      <c r="AM12">
        <f>IF(AND($P12=$R12,$P12&lt;&gt;""),1,0)</f>
        <v>0</v>
      </c>
      <c r="AN12">
        <f>IF(AND($P12=19,$R12=0,$P12&lt;&gt;""),1,0)</f>
        <v>0</v>
      </c>
    </row>
    <row r="13" spans="1:61" x14ac:dyDescent="0.3">
      <c r="A13" s="29" t="str">
        <f>C6</f>
        <v>NOMEXY</v>
      </c>
      <c r="B13" s="30" t="s">
        <v>11</v>
      </c>
      <c r="C13" s="79" t="str">
        <f>C7</f>
        <v>GOLBEY "B"</v>
      </c>
      <c r="D13" s="80"/>
      <c r="E13" s="23" t="s">
        <v>12</v>
      </c>
      <c r="F13" s="57"/>
      <c r="M13" s="29" t="str">
        <f>C5</f>
        <v>AVIERE "B"</v>
      </c>
      <c r="N13" s="30" t="s">
        <v>11</v>
      </c>
      <c r="O13" s="79" t="str">
        <f>C7</f>
        <v>GOLBEY "B"</v>
      </c>
      <c r="P13" s="80"/>
      <c r="Q13" s="23" t="s">
        <v>12</v>
      </c>
      <c r="R13" s="57"/>
      <c r="T13">
        <f t="shared" ref="T13:T28" si="24">IF(AND($D13&lt;&gt;19,$F13&lt;&gt;19,$D13&lt;&gt;""),1,0)</f>
        <v>0</v>
      </c>
      <c r="U13" s="8">
        <f t="shared" ref="U13:U28" si="25">IF($D13&gt;$F13,1,0)</f>
        <v>0</v>
      </c>
      <c r="V13" s="73">
        <f t="shared" ref="V13:V28" si="26">IF(X13 =1,0, IF($F13&gt;$D13,1,0))</f>
        <v>0</v>
      </c>
      <c r="W13">
        <f t="shared" ref="W13:W28" si="27">IF(AND($D13=$F13,$D13&lt;&gt;""),1,0)</f>
        <v>0</v>
      </c>
      <c r="X13" s="74">
        <f t="shared" ref="X13:X28" si="28">IF(AND($D13=0,$F13=19,$D13&lt;&gt;""),1,0)</f>
        <v>0</v>
      </c>
      <c r="Y13">
        <f t="shared" ref="Y13:Y28" si="29">IF(AND($D13&lt;&gt;19,$F13&lt;&gt;19,$D13&lt;&gt;""),1,0)</f>
        <v>0</v>
      </c>
      <c r="Z13" s="8">
        <f t="shared" ref="Z13:Z28" si="30">IF($D13&lt;$F13,1,0)</f>
        <v>0</v>
      </c>
      <c r="AA13" s="73">
        <f t="shared" ref="AA13:AA28" si="31">IF(AC13=1,0,IF($F13&lt;$D13,1,0))</f>
        <v>0</v>
      </c>
      <c r="AB13">
        <f t="shared" ref="AB13:AB28" si="32">IF(AND($D13=$F13,$D13&lt;&gt;""),1,0)</f>
        <v>0</v>
      </c>
      <c r="AC13">
        <f t="shared" ref="AC13:AC28" si="33">IF(AND($D13=19,$F13=0,$D13&lt;&gt;""),1,0)</f>
        <v>0</v>
      </c>
      <c r="AE13">
        <f t="shared" ref="AE13:AE28" si="34">IF(AND($P13&lt;&gt;19,$R13&lt;&gt;19,$P13&lt;&gt;""),1,0)</f>
        <v>0</v>
      </c>
      <c r="AF13" s="8">
        <f t="shared" ref="AF13:AF28" si="35">IF($P13&gt;$R13,1,0)</f>
        <v>0</v>
      </c>
      <c r="AG13" s="73">
        <f t="shared" ref="AG13:AG28" si="36">IF(AI13=1,0,IF($R13&gt;$P13,1,0))</f>
        <v>0</v>
      </c>
      <c r="AH13">
        <f t="shared" ref="AH13:AH28" si="37">IF(AND($P13=$R13,$P13&lt;&gt;""),1,0)</f>
        <v>0</v>
      </c>
      <c r="AI13">
        <f t="shared" ref="AI13:AI28" si="38">IF(AND($P13=0,$R13=19,$P13&lt;&gt;""),1,0)</f>
        <v>0</v>
      </c>
      <c r="AJ13">
        <f t="shared" ref="AJ13:AJ28" si="39">IF(AND($P13&lt;&gt;19,$R13&lt;&gt;19,$P13&lt;&gt;""),1,0)</f>
        <v>0</v>
      </c>
      <c r="AK13" s="8">
        <f t="shared" ref="AK13:AK28" si="40">IF($P13&lt;$R13,1,0)</f>
        <v>0</v>
      </c>
      <c r="AL13" s="73">
        <f t="shared" ref="AL13:AL28" si="41">IF(AN13 =1,0,IF($R13&lt;$P13,1,0))</f>
        <v>0</v>
      </c>
      <c r="AM13">
        <f t="shared" ref="AM13:AM28" si="42">IF(AND($P13=$R13,$P13&lt;&gt;""),1,0)</f>
        <v>0</v>
      </c>
      <c r="AN13">
        <f t="shared" ref="AN13:AN28" si="43">IF(AND($P13=19,$R13=0,$P13&lt;&gt;""),1,0)</f>
        <v>0</v>
      </c>
    </row>
    <row r="14" spans="1:61" ht="15" thickBot="1" x14ac:dyDescent="0.35">
      <c r="A14" s="27" t="str">
        <f>C8</f>
        <v>SAINT NABORD</v>
      </c>
      <c r="B14" s="28" t="s">
        <v>11</v>
      </c>
      <c r="C14" s="81" t="str">
        <f>C9</f>
        <v>REMIREMONT</v>
      </c>
      <c r="D14" s="82"/>
      <c r="E14" s="24" t="s">
        <v>12</v>
      </c>
      <c r="F14" s="58"/>
      <c r="M14" s="27" t="str">
        <f>C6</f>
        <v>NOMEXY</v>
      </c>
      <c r="N14" s="28" t="s">
        <v>11</v>
      </c>
      <c r="O14" s="81" t="str">
        <f>C9</f>
        <v>REMIREMONT</v>
      </c>
      <c r="P14" s="82"/>
      <c r="Q14" s="24" t="s">
        <v>12</v>
      </c>
      <c r="R14" s="58"/>
      <c r="T14">
        <f t="shared" si="24"/>
        <v>0</v>
      </c>
      <c r="U14" s="8">
        <f t="shared" si="25"/>
        <v>0</v>
      </c>
      <c r="V14" s="73">
        <f t="shared" si="26"/>
        <v>0</v>
      </c>
      <c r="W14">
        <f t="shared" si="27"/>
        <v>0</v>
      </c>
      <c r="X14" s="74">
        <f t="shared" si="28"/>
        <v>0</v>
      </c>
      <c r="Y14">
        <f t="shared" si="29"/>
        <v>0</v>
      </c>
      <c r="Z14" s="8">
        <f t="shared" si="30"/>
        <v>0</v>
      </c>
      <c r="AA14" s="73">
        <f t="shared" si="31"/>
        <v>0</v>
      </c>
      <c r="AB14">
        <f t="shared" si="32"/>
        <v>0</v>
      </c>
      <c r="AC14">
        <f t="shared" si="33"/>
        <v>0</v>
      </c>
      <c r="AE14">
        <f t="shared" si="34"/>
        <v>0</v>
      </c>
      <c r="AF14" s="8">
        <f t="shared" si="35"/>
        <v>0</v>
      </c>
      <c r="AG14" s="73">
        <f t="shared" si="36"/>
        <v>0</v>
      </c>
      <c r="AH14">
        <f t="shared" si="37"/>
        <v>0</v>
      </c>
      <c r="AI14">
        <f t="shared" si="38"/>
        <v>0</v>
      </c>
      <c r="AJ14">
        <f t="shared" si="39"/>
        <v>0</v>
      </c>
      <c r="AK14" s="8">
        <f t="shared" si="40"/>
        <v>0</v>
      </c>
      <c r="AL14" s="73">
        <f t="shared" si="41"/>
        <v>0</v>
      </c>
      <c r="AM14">
        <f t="shared" si="42"/>
        <v>0</v>
      </c>
      <c r="AN14">
        <f t="shared" si="43"/>
        <v>0</v>
      </c>
    </row>
    <row r="15" spans="1:61" ht="15" thickBot="1" x14ac:dyDescent="0.35">
      <c r="A15" s="2"/>
      <c r="B15" s="3"/>
      <c r="C15" s="3"/>
      <c r="D15" s="4"/>
      <c r="E15" s="5"/>
      <c r="F15" s="9"/>
      <c r="M15" s="6"/>
      <c r="N15" s="6"/>
      <c r="O15" s="6"/>
      <c r="Q15" s="7"/>
      <c r="T15">
        <f t="shared" si="24"/>
        <v>0</v>
      </c>
      <c r="U15" s="8">
        <f t="shared" si="25"/>
        <v>0</v>
      </c>
      <c r="V15" s="73">
        <f t="shared" si="26"/>
        <v>0</v>
      </c>
      <c r="W15">
        <f t="shared" si="27"/>
        <v>0</v>
      </c>
      <c r="X15" s="74">
        <f t="shared" si="28"/>
        <v>0</v>
      </c>
      <c r="Y15">
        <f t="shared" si="29"/>
        <v>0</v>
      </c>
      <c r="Z15" s="8">
        <f t="shared" si="30"/>
        <v>0</v>
      </c>
      <c r="AA15" s="73">
        <f t="shared" si="31"/>
        <v>0</v>
      </c>
      <c r="AB15">
        <f t="shared" si="32"/>
        <v>0</v>
      </c>
      <c r="AC15">
        <f t="shared" si="33"/>
        <v>0</v>
      </c>
      <c r="AE15">
        <f t="shared" si="34"/>
        <v>0</v>
      </c>
      <c r="AF15" s="8">
        <f t="shared" si="35"/>
        <v>0</v>
      </c>
      <c r="AG15" s="73">
        <f t="shared" si="36"/>
        <v>0</v>
      </c>
      <c r="AH15">
        <f t="shared" si="37"/>
        <v>0</v>
      </c>
      <c r="AI15">
        <f t="shared" si="38"/>
        <v>0</v>
      </c>
      <c r="AJ15">
        <f t="shared" si="39"/>
        <v>0</v>
      </c>
      <c r="AK15" s="8">
        <f t="shared" si="40"/>
        <v>0</v>
      </c>
      <c r="AL15" s="73">
        <f t="shared" si="41"/>
        <v>0</v>
      </c>
      <c r="AM15">
        <f t="shared" si="42"/>
        <v>0</v>
      </c>
      <c r="AN15">
        <f t="shared" si="43"/>
        <v>0</v>
      </c>
    </row>
    <row r="16" spans="1:61" ht="15" thickBot="1" x14ac:dyDescent="0.35">
      <c r="A16" s="86" t="s">
        <v>41</v>
      </c>
      <c r="B16" s="87"/>
      <c r="C16" s="87"/>
      <c r="D16" s="87"/>
      <c r="E16" s="87"/>
      <c r="F16" s="88"/>
      <c r="M16" s="86" t="s">
        <v>44</v>
      </c>
      <c r="N16" s="87"/>
      <c r="O16" s="87"/>
      <c r="P16" s="87"/>
      <c r="Q16" s="87"/>
      <c r="R16" s="88"/>
      <c r="T16">
        <f t="shared" si="24"/>
        <v>0</v>
      </c>
      <c r="U16" s="8">
        <f t="shared" si="25"/>
        <v>0</v>
      </c>
      <c r="V16" s="73">
        <f t="shared" si="26"/>
        <v>0</v>
      </c>
      <c r="W16">
        <f t="shared" si="27"/>
        <v>0</v>
      </c>
      <c r="X16" s="74">
        <f t="shared" si="28"/>
        <v>0</v>
      </c>
      <c r="Y16">
        <f t="shared" si="29"/>
        <v>0</v>
      </c>
      <c r="Z16" s="8">
        <f t="shared" si="30"/>
        <v>0</v>
      </c>
      <c r="AA16" s="73">
        <f t="shared" si="31"/>
        <v>0</v>
      </c>
      <c r="AB16">
        <f t="shared" si="32"/>
        <v>0</v>
      </c>
      <c r="AC16">
        <f t="shared" si="33"/>
        <v>0</v>
      </c>
      <c r="AE16">
        <f t="shared" si="34"/>
        <v>0</v>
      </c>
      <c r="AF16" s="8">
        <f t="shared" si="35"/>
        <v>0</v>
      </c>
      <c r="AG16" s="73">
        <f t="shared" si="36"/>
        <v>0</v>
      </c>
      <c r="AH16">
        <f t="shared" si="37"/>
        <v>0</v>
      </c>
      <c r="AI16">
        <f t="shared" si="38"/>
        <v>0</v>
      </c>
      <c r="AJ16">
        <f t="shared" si="39"/>
        <v>0</v>
      </c>
      <c r="AK16" s="8">
        <f t="shared" si="40"/>
        <v>0</v>
      </c>
      <c r="AL16" s="73">
        <f t="shared" si="41"/>
        <v>0</v>
      </c>
      <c r="AM16">
        <f t="shared" si="42"/>
        <v>0</v>
      </c>
      <c r="AN16">
        <f t="shared" si="43"/>
        <v>0</v>
      </c>
    </row>
    <row r="17" spans="1:40" x14ac:dyDescent="0.3">
      <c r="A17" s="25" t="str">
        <f>C4</f>
        <v>VALLEE DES LACS</v>
      </c>
      <c r="B17" s="26" t="s">
        <v>11</v>
      </c>
      <c r="C17" s="83" t="str">
        <f>C6</f>
        <v>NOMEXY</v>
      </c>
      <c r="D17" s="78"/>
      <c r="E17" s="22" t="s">
        <v>12</v>
      </c>
      <c r="F17" s="56"/>
      <c r="M17" s="25" t="str">
        <f>C4</f>
        <v>VALLEE DES LACS</v>
      </c>
      <c r="N17" s="26" t="s">
        <v>11</v>
      </c>
      <c r="O17" s="77" t="str">
        <f>C9</f>
        <v>REMIREMONT</v>
      </c>
      <c r="P17" s="78"/>
      <c r="Q17" s="22" t="s">
        <v>12</v>
      </c>
      <c r="R17" s="56"/>
      <c r="T17">
        <f t="shared" si="24"/>
        <v>0</v>
      </c>
      <c r="U17" s="8">
        <f t="shared" si="25"/>
        <v>0</v>
      </c>
      <c r="V17" s="73">
        <f t="shared" si="26"/>
        <v>0</v>
      </c>
      <c r="W17">
        <f t="shared" si="27"/>
        <v>0</v>
      </c>
      <c r="X17" s="74">
        <f t="shared" si="28"/>
        <v>0</v>
      </c>
      <c r="Y17">
        <f t="shared" si="29"/>
        <v>0</v>
      </c>
      <c r="Z17" s="8">
        <f t="shared" si="30"/>
        <v>0</v>
      </c>
      <c r="AA17" s="73">
        <f t="shared" si="31"/>
        <v>0</v>
      </c>
      <c r="AB17">
        <f t="shared" si="32"/>
        <v>0</v>
      </c>
      <c r="AC17">
        <f t="shared" si="33"/>
        <v>0</v>
      </c>
      <c r="AE17">
        <f t="shared" si="34"/>
        <v>0</v>
      </c>
      <c r="AF17" s="8">
        <f t="shared" si="35"/>
        <v>0</v>
      </c>
      <c r="AG17" s="73">
        <f t="shared" si="36"/>
        <v>0</v>
      </c>
      <c r="AH17">
        <f t="shared" si="37"/>
        <v>0</v>
      </c>
      <c r="AI17">
        <f t="shared" si="38"/>
        <v>0</v>
      </c>
      <c r="AJ17">
        <f t="shared" si="39"/>
        <v>0</v>
      </c>
      <c r="AK17" s="8">
        <f t="shared" si="40"/>
        <v>0</v>
      </c>
      <c r="AL17" s="73">
        <f t="shared" si="41"/>
        <v>0</v>
      </c>
      <c r="AM17">
        <f t="shared" si="42"/>
        <v>0</v>
      </c>
      <c r="AN17">
        <f t="shared" si="43"/>
        <v>0</v>
      </c>
    </row>
    <row r="18" spans="1:40" x14ac:dyDescent="0.3">
      <c r="A18" s="69" t="str">
        <f>+C8</f>
        <v>SAINT NABORD</v>
      </c>
      <c r="B18" s="30" t="s">
        <v>11</v>
      </c>
      <c r="C18" s="84" t="str">
        <f>C5</f>
        <v>AVIERE "B"</v>
      </c>
      <c r="D18" s="80"/>
      <c r="E18" s="23" t="s">
        <v>12</v>
      </c>
      <c r="F18" s="57"/>
      <c r="M18" s="29" t="str">
        <f>C5</f>
        <v>AVIERE "B"</v>
      </c>
      <c r="N18" s="30" t="s">
        <v>11</v>
      </c>
      <c r="O18" s="79" t="str">
        <f>C6</f>
        <v>NOMEXY</v>
      </c>
      <c r="P18" s="80"/>
      <c r="Q18" s="23" t="s">
        <v>12</v>
      </c>
      <c r="R18" s="57"/>
      <c r="T18">
        <f t="shared" si="24"/>
        <v>0</v>
      </c>
      <c r="U18" s="8">
        <f t="shared" si="25"/>
        <v>0</v>
      </c>
      <c r="V18" s="73">
        <f t="shared" si="26"/>
        <v>0</v>
      </c>
      <c r="W18">
        <f t="shared" si="27"/>
        <v>0</v>
      </c>
      <c r="X18" s="74">
        <f t="shared" si="28"/>
        <v>0</v>
      </c>
      <c r="Y18">
        <f t="shared" si="29"/>
        <v>0</v>
      </c>
      <c r="Z18" s="8">
        <f t="shared" si="30"/>
        <v>0</v>
      </c>
      <c r="AA18" s="73">
        <f t="shared" si="31"/>
        <v>0</v>
      </c>
      <c r="AB18">
        <f t="shared" si="32"/>
        <v>0</v>
      </c>
      <c r="AC18">
        <f t="shared" si="33"/>
        <v>0</v>
      </c>
      <c r="AE18">
        <f t="shared" si="34"/>
        <v>0</v>
      </c>
      <c r="AF18" s="8">
        <f t="shared" si="35"/>
        <v>0</v>
      </c>
      <c r="AG18" s="73">
        <f t="shared" si="36"/>
        <v>0</v>
      </c>
      <c r="AH18">
        <f t="shared" si="37"/>
        <v>0</v>
      </c>
      <c r="AI18">
        <f t="shared" si="38"/>
        <v>0</v>
      </c>
      <c r="AJ18">
        <f t="shared" si="39"/>
        <v>0</v>
      </c>
      <c r="AK18" s="8">
        <f t="shared" si="40"/>
        <v>0</v>
      </c>
      <c r="AL18" s="73">
        <f t="shared" si="41"/>
        <v>0</v>
      </c>
      <c r="AM18">
        <f t="shared" si="42"/>
        <v>0</v>
      </c>
      <c r="AN18">
        <f t="shared" si="43"/>
        <v>0</v>
      </c>
    </row>
    <row r="19" spans="1:40" ht="15" thickBot="1" x14ac:dyDescent="0.35">
      <c r="A19" s="68" t="str">
        <f>+C7</f>
        <v>GOLBEY "B"</v>
      </c>
      <c r="B19" s="28" t="s">
        <v>11</v>
      </c>
      <c r="C19" s="85" t="str">
        <f>C9</f>
        <v>REMIREMONT</v>
      </c>
      <c r="D19" s="82"/>
      <c r="E19" s="24" t="s">
        <v>12</v>
      </c>
      <c r="F19" s="58"/>
      <c r="M19" s="27" t="str">
        <f>C7</f>
        <v>GOLBEY "B"</v>
      </c>
      <c r="N19" s="28" t="s">
        <v>11</v>
      </c>
      <c r="O19" s="81" t="str">
        <f>C8</f>
        <v>SAINT NABORD</v>
      </c>
      <c r="P19" s="82"/>
      <c r="Q19" s="24" t="s">
        <v>12</v>
      </c>
      <c r="R19" s="58"/>
      <c r="T19">
        <f t="shared" si="24"/>
        <v>0</v>
      </c>
      <c r="U19" s="8">
        <f t="shared" si="25"/>
        <v>0</v>
      </c>
      <c r="V19" s="73">
        <f t="shared" si="26"/>
        <v>0</v>
      </c>
      <c r="W19">
        <f t="shared" si="27"/>
        <v>0</v>
      </c>
      <c r="X19" s="74">
        <f t="shared" si="28"/>
        <v>0</v>
      </c>
      <c r="Y19">
        <f t="shared" si="29"/>
        <v>0</v>
      </c>
      <c r="Z19" s="8">
        <f t="shared" si="30"/>
        <v>0</v>
      </c>
      <c r="AA19" s="73">
        <f t="shared" si="31"/>
        <v>0</v>
      </c>
      <c r="AB19">
        <f t="shared" si="32"/>
        <v>0</v>
      </c>
      <c r="AC19">
        <f t="shared" si="33"/>
        <v>0</v>
      </c>
      <c r="AE19">
        <f t="shared" si="34"/>
        <v>0</v>
      </c>
      <c r="AF19" s="8">
        <f t="shared" si="35"/>
        <v>0</v>
      </c>
      <c r="AG19" s="73">
        <f t="shared" si="36"/>
        <v>0</v>
      </c>
      <c r="AH19">
        <f t="shared" si="37"/>
        <v>0</v>
      </c>
      <c r="AI19">
        <f t="shared" si="38"/>
        <v>0</v>
      </c>
      <c r="AJ19">
        <f t="shared" si="39"/>
        <v>0</v>
      </c>
      <c r="AK19" s="8">
        <f t="shared" si="40"/>
        <v>0</v>
      </c>
      <c r="AL19" s="73">
        <f t="shared" si="41"/>
        <v>0</v>
      </c>
      <c r="AM19">
        <f t="shared" si="42"/>
        <v>0</v>
      </c>
      <c r="AN19">
        <f t="shared" si="43"/>
        <v>0</v>
      </c>
    </row>
    <row r="20" spans="1:40" ht="15" thickBot="1" x14ac:dyDescent="0.35">
      <c r="M20" s="6"/>
      <c r="N20" s="6"/>
      <c r="O20" s="6"/>
      <c r="Q20" s="7"/>
      <c r="T20">
        <f t="shared" si="24"/>
        <v>0</v>
      </c>
      <c r="U20" s="8">
        <f t="shared" si="25"/>
        <v>0</v>
      </c>
      <c r="V20" s="73">
        <f t="shared" si="26"/>
        <v>0</v>
      </c>
      <c r="W20">
        <f t="shared" si="27"/>
        <v>0</v>
      </c>
      <c r="X20" s="74">
        <f t="shared" si="28"/>
        <v>0</v>
      </c>
      <c r="Y20">
        <f t="shared" si="29"/>
        <v>0</v>
      </c>
      <c r="Z20" s="8">
        <f t="shared" si="30"/>
        <v>0</v>
      </c>
      <c r="AA20" s="73">
        <f t="shared" si="31"/>
        <v>0</v>
      </c>
      <c r="AB20">
        <f t="shared" si="32"/>
        <v>0</v>
      </c>
      <c r="AC20">
        <f t="shared" si="33"/>
        <v>0</v>
      </c>
      <c r="AE20">
        <f t="shared" si="34"/>
        <v>0</v>
      </c>
      <c r="AF20" s="8">
        <f t="shared" si="35"/>
        <v>0</v>
      </c>
      <c r="AG20" s="73">
        <f t="shared" si="36"/>
        <v>0</v>
      </c>
      <c r="AH20">
        <f t="shared" si="37"/>
        <v>0</v>
      </c>
      <c r="AI20">
        <f t="shared" si="38"/>
        <v>0</v>
      </c>
      <c r="AJ20">
        <f t="shared" si="39"/>
        <v>0</v>
      </c>
      <c r="AK20" s="8">
        <f t="shared" si="40"/>
        <v>0</v>
      </c>
      <c r="AL20" s="73">
        <f t="shared" si="41"/>
        <v>0</v>
      </c>
      <c r="AM20">
        <f t="shared" si="42"/>
        <v>0</v>
      </c>
      <c r="AN20">
        <f t="shared" si="43"/>
        <v>0</v>
      </c>
    </row>
    <row r="21" spans="1:40" ht="15" thickBot="1" x14ac:dyDescent="0.35">
      <c r="A21" s="86" t="s">
        <v>42</v>
      </c>
      <c r="B21" s="87"/>
      <c r="C21" s="87"/>
      <c r="D21" s="87"/>
      <c r="E21" s="87"/>
      <c r="F21" s="88"/>
      <c r="M21" s="33"/>
      <c r="N21" s="33"/>
      <c r="O21" s="33"/>
      <c r="P21" s="33"/>
      <c r="Q21" s="33"/>
      <c r="R21" s="33"/>
      <c r="T21">
        <f t="shared" si="24"/>
        <v>0</v>
      </c>
      <c r="U21" s="8">
        <f t="shared" si="25"/>
        <v>0</v>
      </c>
      <c r="V21" s="73">
        <f t="shared" si="26"/>
        <v>0</v>
      </c>
      <c r="W21">
        <f t="shared" si="27"/>
        <v>0</v>
      </c>
      <c r="X21" s="74">
        <f t="shared" si="28"/>
        <v>0</v>
      </c>
      <c r="Y21">
        <f t="shared" si="29"/>
        <v>0</v>
      </c>
      <c r="Z21" s="8">
        <f t="shared" si="30"/>
        <v>0</v>
      </c>
      <c r="AA21" s="73">
        <f t="shared" si="31"/>
        <v>0</v>
      </c>
      <c r="AB21">
        <f t="shared" si="32"/>
        <v>0</v>
      </c>
      <c r="AC21">
        <f t="shared" si="33"/>
        <v>0</v>
      </c>
      <c r="AE21">
        <f t="shared" si="34"/>
        <v>0</v>
      </c>
      <c r="AF21" s="8">
        <f t="shared" si="35"/>
        <v>0</v>
      </c>
      <c r="AG21" s="73">
        <f t="shared" si="36"/>
        <v>0</v>
      </c>
      <c r="AH21">
        <f t="shared" si="37"/>
        <v>0</v>
      </c>
      <c r="AI21">
        <f t="shared" si="38"/>
        <v>0</v>
      </c>
      <c r="AJ21">
        <f t="shared" si="39"/>
        <v>0</v>
      </c>
      <c r="AK21" s="8">
        <f t="shared" si="40"/>
        <v>0</v>
      </c>
      <c r="AL21" s="73">
        <f t="shared" si="41"/>
        <v>0</v>
      </c>
      <c r="AM21">
        <f t="shared" si="42"/>
        <v>0</v>
      </c>
      <c r="AN21">
        <f t="shared" si="43"/>
        <v>0</v>
      </c>
    </row>
    <row r="22" spans="1:40" x14ac:dyDescent="0.3">
      <c r="A22" s="25" t="str">
        <f>C4</f>
        <v>VALLEE DES LACS</v>
      </c>
      <c r="B22" s="26" t="s">
        <v>11</v>
      </c>
      <c r="C22" s="83" t="str">
        <f>C7</f>
        <v>GOLBEY "B"</v>
      </c>
      <c r="D22" s="78"/>
      <c r="E22" s="22" t="s">
        <v>12</v>
      </c>
      <c r="F22" s="56"/>
      <c r="M22" s="33"/>
      <c r="N22" s="33"/>
      <c r="O22" s="33"/>
      <c r="P22" s="33"/>
      <c r="Q22" s="33"/>
      <c r="R22" s="33"/>
      <c r="T22">
        <f t="shared" si="24"/>
        <v>0</v>
      </c>
      <c r="U22" s="8">
        <f t="shared" si="25"/>
        <v>0</v>
      </c>
      <c r="V22" s="73">
        <f t="shared" si="26"/>
        <v>0</v>
      </c>
      <c r="W22">
        <f t="shared" si="27"/>
        <v>0</v>
      </c>
      <c r="X22" s="74">
        <f t="shared" si="28"/>
        <v>0</v>
      </c>
      <c r="Y22">
        <f t="shared" si="29"/>
        <v>0</v>
      </c>
      <c r="Z22" s="8">
        <f t="shared" si="30"/>
        <v>0</v>
      </c>
      <c r="AA22" s="73">
        <f t="shared" si="31"/>
        <v>0</v>
      </c>
      <c r="AB22">
        <f t="shared" si="32"/>
        <v>0</v>
      </c>
      <c r="AC22">
        <f t="shared" si="33"/>
        <v>0</v>
      </c>
      <c r="AE22">
        <f t="shared" si="34"/>
        <v>0</v>
      </c>
      <c r="AF22" s="8">
        <f t="shared" si="35"/>
        <v>0</v>
      </c>
      <c r="AG22" s="73">
        <f t="shared" si="36"/>
        <v>0</v>
      </c>
      <c r="AH22">
        <f t="shared" si="37"/>
        <v>0</v>
      </c>
      <c r="AI22">
        <f t="shared" si="38"/>
        <v>0</v>
      </c>
      <c r="AJ22">
        <f t="shared" si="39"/>
        <v>0</v>
      </c>
      <c r="AK22" s="8">
        <f t="shared" si="40"/>
        <v>0</v>
      </c>
      <c r="AL22" s="73">
        <f t="shared" si="41"/>
        <v>0</v>
      </c>
      <c r="AM22">
        <f t="shared" si="42"/>
        <v>0</v>
      </c>
      <c r="AN22">
        <f t="shared" si="43"/>
        <v>0</v>
      </c>
    </row>
    <row r="23" spans="1:40" x14ac:dyDescent="0.3">
      <c r="A23" s="69" t="str">
        <f>C5</f>
        <v>AVIERE "B"</v>
      </c>
      <c r="B23" s="30" t="s">
        <v>11</v>
      </c>
      <c r="C23" s="84" t="str">
        <f>C9</f>
        <v>REMIREMONT</v>
      </c>
      <c r="D23" s="80"/>
      <c r="E23" s="23" t="s">
        <v>12</v>
      </c>
      <c r="F23" s="57"/>
      <c r="T23">
        <f t="shared" si="24"/>
        <v>0</v>
      </c>
      <c r="U23" s="8">
        <f t="shared" si="25"/>
        <v>0</v>
      </c>
      <c r="V23" s="73">
        <f t="shared" si="26"/>
        <v>0</v>
      </c>
      <c r="W23">
        <f t="shared" si="27"/>
        <v>0</v>
      </c>
      <c r="X23" s="74">
        <f t="shared" si="28"/>
        <v>0</v>
      </c>
      <c r="Y23">
        <f t="shared" si="29"/>
        <v>0</v>
      </c>
      <c r="Z23" s="8">
        <f t="shared" si="30"/>
        <v>0</v>
      </c>
      <c r="AA23" s="73">
        <f t="shared" si="31"/>
        <v>0</v>
      </c>
      <c r="AB23">
        <f t="shared" si="32"/>
        <v>0</v>
      </c>
      <c r="AC23">
        <f t="shared" si="33"/>
        <v>0</v>
      </c>
      <c r="AE23">
        <f t="shared" si="34"/>
        <v>0</v>
      </c>
      <c r="AF23" s="8">
        <f t="shared" si="35"/>
        <v>0</v>
      </c>
      <c r="AG23" s="73">
        <f t="shared" si="36"/>
        <v>0</v>
      </c>
      <c r="AH23">
        <f t="shared" si="37"/>
        <v>0</v>
      </c>
      <c r="AI23">
        <f t="shared" si="38"/>
        <v>0</v>
      </c>
      <c r="AJ23">
        <f t="shared" si="39"/>
        <v>0</v>
      </c>
      <c r="AK23" s="8">
        <f t="shared" si="40"/>
        <v>0</v>
      </c>
      <c r="AL23" s="73">
        <f t="shared" si="41"/>
        <v>0</v>
      </c>
      <c r="AM23">
        <f t="shared" si="42"/>
        <v>0</v>
      </c>
      <c r="AN23">
        <f t="shared" si="43"/>
        <v>0</v>
      </c>
    </row>
    <row r="24" spans="1:40" ht="15" thickBot="1" x14ac:dyDescent="0.35">
      <c r="A24" s="68" t="str">
        <f>C6</f>
        <v>NOMEXY</v>
      </c>
      <c r="B24" s="28" t="s">
        <v>11</v>
      </c>
      <c r="C24" s="85" t="str">
        <f>C8</f>
        <v>SAINT NABORD</v>
      </c>
      <c r="D24" s="82"/>
      <c r="E24" s="24" t="s">
        <v>12</v>
      </c>
      <c r="F24" s="58"/>
      <c r="T24">
        <f t="shared" si="24"/>
        <v>0</v>
      </c>
      <c r="U24" s="8">
        <f t="shared" si="25"/>
        <v>0</v>
      </c>
      <c r="V24" s="73">
        <f t="shared" si="26"/>
        <v>0</v>
      </c>
      <c r="W24">
        <f t="shared" si="27"/>
        <v>0</v>
      </c>
      <c r="X24" s="74">
        <f t="shared" si="28"/>
        <v>0</v>
      </c>
      <c r="Y24">
        <f t="shared" si="29"/>
        <v>0</v>
      </c>
      <c r="Z24" s="8">
        <f t="shared" si="30"/>
        <v>0</v>
      </c>
      <c r="AA24" s="73">
        <f t="shared" si="31"/>
        <v>0</v>
      </c>
      <c r="AB24">
        <f t="shared" si="32"/>
        <v>0</v>
      </c>
      <c r="AC24">
        <f t="shared" si="33"/>
        <v>0</v>
      </c>
      <c r="AE24">
        <f t="shared" si="34"/>
        <v>0</v>
      </c>
      <c r="AF24" s="8">
        <f t="shared" si="35"/>
        <v>0</v>
      </c>
      <c r="AG24" s="73">
        <f t="shared" si="36"/>
        <v>0</v>
      </c>
      <c r="AH24">
        <f t="shared" si="37"/>
        <v>0</v>
      </c>
      <c r="AI24">
        <f t="shared" si="38"/>
        <v>0</v>
      </c>
      <c r="AJ24">
        <f t="shared" si="39"/>
        <v>0</v>
      </c>
      <c r="AK24" s="8">
        <f t="shared" si="40"/>
        <v>0</v>
      </c>
      <c r="AL24" s="73">
        <f t="shared" si="41"/>
        <v>0</v>
      </c>
      <c r="AM24">
        <f t="shared" si="42"/>
        <v>0</v>
      </c>
      <c r="AN24">
        <f t="shared" si="43"/>
        <v>0</v>
      </c>
    </row>
    <row r="25" spans="1:40" x14ac:dyDescent="0.3">
      <c r="M25" s="43"/>
      <c r="T25">
        <f t="shared" si="24"/>
        <v>0</v>
      </c>
      <c r="U25" s="8">
        <f t="shared" si="25"/>
        <v>0</v>
      </c>
      <c r="V25" s="73">
        <f t="shared" si="26"/>
        <v>0</v>
      </c>
      <c r="W25">
        <f t="shared" si="27"/>
        <v>0</v>
      </c>
      <c r="X25" s="74">
        <f t="shared" si="28"/>
        <v>0</v>
      </c>
      <c r="Y25">
        <f t="shared" si="29"/>
        <v>0</v>
      </c>
      <c r="Z25" s="8">
        <f t="shared" si="30"/>
        <v>0</v>
      </c>
      <c r="AA25" s="73">
        <f t="shared" si="31"/>
        <v>0</v>
      </c>
      <c r="AB25">
        <f t="shared" si="32"/>
        <v>0</v>
      </c>
      <c r="AC25">
        <f t="shared" si="33"/>
        <v>0</v>
      </c>
      <c r="AE25">
        <f t="shared" si="34"/>
        <v>0</v>
      </c>
      <c r="AF25" s="8">
        <f t="shared" si="35"/>
        <v>0</v>
      </c>
      <c r="AG25" s="73">
        <f t="shared" si="36"/>
        <v>0</v>
      </c>
      <c r="AH25">
        <f t="shared" si="37"/>
        <v>0</v>
      </c>
      <c r="AI25">
        <f t="shared" si="38"/>
        <v>0</v>
      </c>
      <c r="AJ25">
        <f t="shared" si="39"/>
        <v>0</v>
      </c>
      <c r="AK25" s="8">
        <f t="shared" si="40"/>
        <v>0</v>
      </c>
      <c r="AL25" s="73">
        <f t="shared" si="41"/>
        <v>0</v>
      </c>
      <c r="AM25">
        <f t="shared" si="42"/>
        <v>0</v>
      </c>
      <c r="AN25">
        <f t="shared" si="43"/>
        <v>0</v>
      </c>
    </row>
    <row r="26" spans="1:40" x14ac:dyDescent="0.3">
      <c r="A26" s="32"/>
      <c r="B26" s="32"/>
      <c r="C26" s="32"/>
      <c r="D26" s="32"/>
      <c r="E26" s="32"/>
      <c r="F26" s="33"/>
      <c r="M26" s="43"/>
      <c r="T26">
        <f t="shared" si="24"/>
        <v>0</v>
      </c>
      <c r="U26" s="8">
        <f t="shared" si="25"/>
        <v>0</v>
      </c>
      <c r="V26" s="73">
        <f t="shared" si="26"/>
        <v>0</v>
      </c>
      <c r="W26">
        <f t="shared" si="27"/>
        <v>0</v>
      </c>
      <c r="X26" s="74">
        <f t="shared" si="28"/>
        <v>0</v>
      </c>
      <c r="Y26">
        <f t="shared" si="29"/>
        <v>0</v>
      </c>
      <c r="Z26" s="8">
        <f t="shared" si="30"/>
        <v>0</v>
      </c>
      <c r="AA26" s="73">
        <f t="shared" si="31"/>
        <v>0</v>
      </c>
      <c r="AB26">
        <f t="shared" si="32"/>
        <v>0</v>
      </c>
      <c r="AC26">
        <f t="shared" si="33"/>
        <v>0</v>
      </c>
      <c r="AE26">
        <f t="shared" si="34"/>
        <v>0</v>
      </c>
      <c r="AF26" s="8">
        <f t="shared" si="35"/>
        <v>0</v>
      </c>
      <c r="AG26" s="73">
        <f t="shared" si="36"/>
        <v>0</v>
      </c>
      <c r="AH26">
        <f t="shared" si="37"/>
        <v>0</v>
      </c>
      <c r="AI26">
        <f t="shared" si="38"/>
        <v>0</v>
      </c>
      <c r="AJ26">
        <f t="shared" si="39"/>
        <v>0</v>
      </c>
      <c r="AK26" s="8">
        <f t="shared" si="40"/>
        <v>0</v>
      </c>
      <c r="AL26" s="73">
        <f t="shared" si="41"/>
        <v>0</v>
      </c>
      <c r="AM26">
        <f t="shared" si="42"/>
        <v>0</v>
      </c>
      <c r="AN26">
        <f t="shared" si="43"/>
        <v>0</v>
      </c>
    </row>
    <row r="27" spans="1:40" x14ac:dyDescent="0.3">
      <c r="A27" s="32"/>
      <c r="B27" s="32"/>
      <c r="C27" s="32"/>
      <c r="D27" s="32"/>
      <c r="E27" s="32"/>
      <c r="F27" s="33"/>
      <c r="M27" s="43"/>
      <c r="T27">
        <f t="shared" si="24"/>
        <v>0</v>
      </c>
      <c r="U27" s="8">
        <f t="shared" si="25"/>
        <v>0</v>
      </c>
      <c r="V27" s="73">
        <f t="shared" si="26"/>
        <v>0</v>
      </c>
      <c r="W27">
        <f t="shared" si="27"/>
        <v>0</v>
      </c>
      <c r="X27" s="74">
        <f t="shared" si="28"/>
        <v>0</v>
      </c>
      <c r="Y27">
        <f t="shared" si="29"/>
        <v>0</v>
      </c>
      <c r="Z27" s="8">
        <f t="shared" si="30"/>
        <v>0</v>
      </c>
      <c r="AA27" s="73">
        <f t="shared" si="31"/>
        <v>0</v>
      </c>
      <c r="AB27">
        <f t="shared" si="32"/>
        <v>0</v>
      </c>
      <c r="AC27">
        <f t="shared" si="33"/>
        <v>0</v>
      </c>
      <c r="AE27">
        <f t="shared" si="34"/>
        <v>0</v>
      </c>
      <c r="AF27" s="8">
        <f t="shared" si="35"/>
        <v>0</v>
      </c>
      <c r="AG27" s="73">
        <f t="shared" si="36"/>
        <v>0</v>
      </c>
      <c r="AH27">
        <f t="shared" si="37"/>
        <v>0</v>
      </c>
      <c r="AI27">
        <f t="shared" si="38"/>
        <v>0</v>
      </c>
      <c r="AJ27">
        <f t="shared" si="39"/>
        <v>0</v>
      </c>
      <c r="AK27" s="8">
        <f t="shared" si="40"/>
        <v>0</v>
      </c>
      <c r="AL27" s="73">
        <f t="shared" si="41"/>
        <v>0</v>
      </c>
      <c r="AM27">
        <f t="shared" si="42"/>
        <v>0</v>
      </c>
      <c r="AN27">
        <f t="shared" si="43"/>
        <v>0</v>
      </c>
    </row>
    <row r="28" spans="1:40" x14ac:dyDescent="0.3">
      <c r="T28">
        <f t="shared" si="24"/>
        <v>0</v>
      </c>
      <c r="U28" s="8">
        <f t="shared" si="25"/>
        <v>0</v>
      </c>
      <c r="V28" s="73">
        <f t="shared" si="26"/>
        <v>0</v>
      </c>
      <c r="W28">
        <f t="shared" si="27"/>
        <v>0</v>
      </c>
      <c r="X28" s="74">
        <f t="shared" si="28"/>
        <v>0</v>
      </c>
      <c r="Y28">
        <f t="shared" si="29"/>
        <v>0</v>
      </c>
      <c r="Z28" s="8">
        <f t="shared" si="30"/>
        <v>0</v>
      </c>
      <c r="AA28" s="73">
        <f t="shared" si="31"/>
        <v>0</v>
      </c>
      <c r="AB28">
        <f t="shared" si="32"/>
        <v>0</v>
      </c>
      <c r="AC28">
        <f t="shared" si="33"/>
        <v>0</v>
      </c>
      <c r="AE28">
        <f t="shared" si="34"/>
        <v>0</v>
      </c>
      <c r="AF28" s="8">
        <f t="shared" si="35"/>
        <v>0</v>
      </c>
      <c r="AG28" s="73">
        <f t="shared" si="36"/>
        <v>0</v>
      </c>
      <c r="AH28">
        <f t="shared" si="37"/>
        <v>0</v>
      </c>
      <c r="AI28">
        <f t="shared" si="38"/>
        <v>0</v>
      </c>
      <c r="AJ28">
        <f t="shared" si="39"/>
        <v>0</v>
      </c>
      <c r="AK28" s="8">
        <f t="shared" si="40"/>
        <v>0</v>
      </c>
      <c r="AL28" s="73">
        <f t="shared" si="41"/>
        <v>0</v>
      </c>
      <c r="AM28">
        <f t="shared" si="42"/>
        <v>0</v>
      </c>
      <c r="AN28">
        <f t="shared" si="43"/>
        <v>0</v>
      </c>
    </row>
    <row r="29" spans="1:40" x14ac:dyDescent="0.3">
      <c r="U29" s="8"/>
      <c r="V29" s="8"/>
      <c r="Z29" s="8"/>
      <c r="AA29" s="8"/>
      <c r="AF29" s="8"/>
      <c r="AG29" s="8"/>
      <c r="AK29" s="8"/>
      <c r="AL29" s="8"/>
    </row>
  </sheetData>
  <sheetProtection algorithmName="SHA-512" hashValue="Q4jz8/H2YiZjdGb6jYmpk/+GVzWfvb7BMMLv19pGlrA30mF1/P4ohdT32QDX9V0bXepci7Fcxprki6UTRe7ePQ==" saltValue="CxbDhqTfHgMayqT2Wn50XA==" spinCount="100000" sheet="1" selectLockedCells="1"/>
  <mergeCells count="17">
    <mergeCell ref="AJ10:AN10"/>
    <mergeCell ref="A1:R1"/>
    <mergeCell ref="N3:P3"/>
    <mergeCell ref="N4:O4"/>
    <mergeCell ref="N5:O5"/>
    <mergeCell ref="N6:O6"/>
    <mergeCell ref="N7:O7"/>
    <mergeCell ref="N8:O8"/>
    <mergeCell ref="N9:O9"/>
    <mergeCell ref="T10:X10"/>
    <mergeCell ref="Y10:AC10"/>
    <mergeCell ref="AE10:AI10"/>
    <mergeCell ref="A11:F11"/>
    <mergeCell ref="M11:R11"/>
    <mergeCell ref="A16:F16"/>
    <mergeCell ref="M16:R16"/>
    <mergeCell ref="A21:F21"/>
  </mergeCells>
  <pageMargins left="0.31496062992125984" right="0.31496062992125984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D1</vt:lpstr>
      <vt:lpstr>D2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</dc:creator>
  <cp:lastModifiedBy>Allan ABDELFADI</cp:lastModifiedBy>
  <cp:lastPrinted>2024-01-27T19:12:56Z</cp:lastPrinted>
  <dcterms:created xsi:type="dcterms:W3CDTF">2016-01-26T09:27:15Z</dcterms:created>
  <dcterms:modified xsi:type="dcterms:W3CDTF">2024-01-29T10:05:54Z</dcterms:modified>
</cp:coreProperties>
</file>