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bd4dd36e0958dd8/Documents/^0DB/COMITE DES VOSGES 2024/CRC CDC/CLASSEMENT CDC 2024/"/>
    </mc:Choice>
  </mc:AlternateContent>
  <xr:revisionPtr revIDLastSave="65" documentId="8_{C8F1A1D2-A70B-4909-A880-4CA587870A42}" xr6:coauthVersionLast="47" xr6:coauthVersionMax="47" xr10:uidLastSave="{C8E009D7-4C4E-409F-AD60-6FE68282ED4B}"/>
  <bookViews>
    <workbookView xWindow="-108" yWindow="-108" windowWidth="23256" windowHeight="12576" xr2:uid="{00000000-000D-0000-FFFF-FFFF00000000}"/>
  </bookViews>
  <sheets>
    <sheet name="ELITE" sheetId="3" r:id="rId1"/>
    <sheet name="HONNEUR" sheetId="10" r:id="rId2"/>
    <sheet name="D1" sheetId="2" r:id="rId3"/>
    <sheet name="D2A" sheetId="5" r:id="rId4"/>
    <sheet name="D2B" sheetId="6" r:id="rId5"/>
    <sheet name="D3A" sheetId="7" r:id="rId6"/>
    <sheet name="D3B" sheetId="8" r:id="rId7"/>
    <sheet name="D4A" sheetId="11" r:id="rId8"/>
    <sheet name="D4B" sheetId="4" r:id="rId9"/>
    <sheet name="D4C" sheetId="9" r:id="rId10"/>
    <sheet name="D4D" sheetId="19" r:id="rId1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35" i="4" l="1"/>
  <c r="AM35" i="4"/>
  <c r="AL35" i="4"/>
  <c r="AK35" i="4"/>
  <c r="AJ35" i="4"/>
  <c r="AI35" i="4"/>
  <c r="AH35" i="4"/>
  <c r="AG35" i="4"/>
  <c r="AF35" i="4"/>
  <c r="AE35" i="4"/>
  <c r="AC35" i="4"/>
  <c r="AA35" i="4" s="1"/>
  <c r="AB35" i="4"/>
  <c r="Z35" i="4"/>
  <c r="Y35" i="4"/>
  <c r="X35" i="4"/>
  <c r="V35" i="4" s="1"/>
  <c r="W35" i="4"/>
  <c r="U35" i="4"/>
  <c r="T35" i="4"/>
  <c r="O35" i="4"/>
  <c r="M35" i="4"/>
  <c r="AN34" i="4"/>
  <c r="AL34" i="4" s="1"/>
  <c r="AM34" i="4"/>
  <c r="AK34" i="4"/>
  <c r="AJ34" i="4"/>
  <c r="AI34" i="4"/>
  <c r="AG34" i="4" s="1"/>
  <c r="AH34" i="4"/>
  <c r="AF34" i="4"/>
  <c r="AE34" i="4"/>
  <c r="AC34" i="4"/>
  <c r="AB34" i="4"/>
  <c r="AA34" i="4"/>
  <c r="Z34" i="4"/>
  <c r="Y34" i="4"/>
  <c r="X34" i="4"/>
  <c r="W34" i="4"/>
  <c r="V34" i="4"/>
  <c r="U34" i="4"/>
  <c r="T34" i="4"/>
  <c r="O34" i="4"/>
  <c r="M34" i="4"/>
  <c r="AN33" i="4"/>
  <c r="AM33" i="4"/>
  <c r="AL33" i="4"/>
  <c r="AK33" i="4"/>
  <c r="AJ33" i="4"/>
  <c r="AI33" i="4"/>
  <c r="AH33" i="4"/>
  <c r="AG33" i="4"/>
  <c r="AF33" i="4"/>
  <c r="AE33" i="4"/>
  <c r="AC33" i="4"/>
  <c r="AA33" i="4" s="1"/>
  <c r="AB33" i="4"/>
  <c r="Z33" i="4"/>
  <c r="Y33" i="4"/>
  <c r="X33" i="4"/>
  <c r="V33" i="4" s="1"/>
  <c r="W33" i="4"/>
  <c r="U33" i="4"/>
  <c r="T33" i="4"/>
  <c r="O33" i="4"/>
  <c r="M33" i="4"/>
  <c r="AN32" i="4"/>
  <c r="AL32" i="4" s="1"/>
  <c r="AM32" i="4"/>
  <c r="AK32" i="4"/>
  <c r="AJ32" i="4"/>
  <c r="AI32" i="4"/>
  <c r="AG32" i="4" s="1"/>
  <c r="AH32" i="4"/>
  <c r="AF32" i="4"/>
  <c r="AE32" i="4"/>
  <c r="AC32" i="4"/>
  <c r="AB32" i="4"/>
  <c r="AA32" i="4"/>
  <c r="Z32" i="4"/>
  <c r="Y32" i="4"/>
  <c r="X32" i="4"/>
  <c r="W32" i="4"/>
  <c r="V32" i="4"/>
  <c r="U32" i="4"/>
  <c r="T32" i="4"/>
  <c r="O32" i="4"/>
  <c r="M32" i="4"/>
  <c r="AN31" i="4"/>
  <c r="AM31" i="4"/>
  <c r="AL31" i="4"/>
  <c r="AK31" i="4"/>
  <c r="AJ31" i="4"/>
  <c r="AI31" i="4"/>
  <c r="AH31" i="4"/>
  <c r="AG31" i="4"/>
  <c r="AF31" i="4"/>
  <c r="AE31" i="4"/>
  <c r="AC31" i="4"/>
  <c r="AA31" i="4" s="1"/>
  <c r="AB31" i="4"/>
  <c r="Z31" i="4"/>
  <c r="Y31" i="4"/>
  <c r="X31" i="4"/>
  <c r="V31" i="4" s="1"/>
  <c r="W31" i="4"/>
  <c r="U31" i="4"/>
  <c r="T31" i="4"/>
  <c r="AN30" i="4"/>
  <c r="AM30" i="4"/>
  <c r="AL30" i="4"/>
  <c r="AK30" i="4"/>
  <c r="AJ30" i="4"/>
  <c r="AI30" i="4"/>
  <c r="AH30" i="4"/>
  <c r="AG30" i="4"/>
  <c r="AF30" i="4"/>
  <c r="AE30" i="4"/>
  <c r="AC30" i="4"/>
  <c r="AA30" i="4" s="1"/>
  <c r="AB30" i="4"/>
  <c r="Z30" i="4"/>
  <c r="Y30" i="4"/>
  <c r="X30" i="4"/>
  <c r="V30" i="4" s="1"/>
  <c r="W30" i="4"/>
  <c r="U30" i="4"/>
  <c r="T30" i="4"/>
  <c r="AN29" i="4"/>
  <c r="AM29" i="4"/>
  <c r="AL29" i="4"/>
  <c r="AK29" i="4"/>
  <c r="AJ29" i="4"/>
  <c r="AI29" i="4"/>
  <c r="AH29" i="4"/>
  <c r="AG29" i="4"/>
  <c r="AF29" i="4"/>
  <c r="AE29" i="4"/>
  <c r="AC29" i="4"/>
  <c r="AA29" i="4" s="1"/>
  <c r="AB29" i="4"/>
  <c r="Z29" i="4"/>
  <c r="Y29" i="4"/>
  <c r="X29" i="4"/>
  <c r="V29" i="4" s="1"/>
  <c r="W29" i="4"/>
  <c r="U29" i="4"/>
  <c r="T29" i="4"/>
  <c r="O29" i="4"/>
  <c r="M29" i="4"/>
  <c r="C29" i="4"/>
  <c r="A29" i="4"/>
  <c r="AN28" i="4"/>
  <c r="AM28" i="4"/>
  <c r="AL28" i="4"/>
  <c r="AK28" i="4"/>
  <c r="AJ28" i="4"/>
  <c r="AI28" i="4"/>
  <c r="AH28" i="4"/>
  <c r="AG28" i="4"/>
  <c r="AF28" i="4"/>
  <c r="AE28" i="4"/>
  <c r="AC28" i="4"/>
  <c r="AA28" i="4" s="1"/>
  <c r="AB28" i="4"/>
  <c r="Z28" i="4"/>
  <c r="Y28" i="4"/>
  <c r="X28" i="4"/>
  <c r="V28" i="4" s="1"/>
  <c r="W28" i="4"/>
  <c r="U28" i="4"/>
  <c r="T28" i="4"/>
  <c r="O28" i="4"/>
  <c r="M28" i="4"/>
  <c r="C28" i="4"/>
  <c r="A28" i="4"/>
  <c r="AN27" i="4"/>
  <c r="AM27" i="4"/>
  <c r="AL27" i="4"/>
  <c r="AK27" i="4"/>
  <c r="AJ27" i="4"/>
  <c r="AI27" i="4"/>
  <c r="AH27" i="4"/>
  <c r="AG27" i="4"/>
  <c r="AF27" i="4"/>
  <c r="AE27" i="4"/>
  <c r="AC27" i="4"/>
  <c r="AA27" i="4" s="1"/>
  <c r="AB27" i="4"/>
  <c r="Z27" i="4"/>
  <c r="Y27" i="4"/>
  <c r="X27" i="4"/>
  <c r="V27" i="4" s="1"/>
  <c r="W27" i="4"/>
  <c r="U27" i="4"/>
  <c r="T27" i="4"/>
  <c r="O27" i="4"/>
  <c r="M27" i="4"/>
  <c r="C27" i="4"/>
  <c r="A27" i="4"/>
  <c r="AN26" i="4"/>
  <c r="AM26" i="4"/>
  <c r="AL26" i="4"/>
  <c r="AK26" i="4"/>
  <c r="AJ26" i="4"/>
  <c r="AI26" i="4"/>
  <c r="AH26" i="4"/>
  <c r="AG26" i="4"/>
  <c r="AF26" i="4"/>
  <c r="AE26" i="4"/>
  <c r="AC26" i="4"/>
  <c r="AA26" i="4" s="1"/>
  <c r="AB26" i="4"/>
  <c r="Z26" i="4"/>
  <c r="Y26" i="4"/>
  <c r="X26" i="4"/>
  <c r="V26" i="4" s="1"/>
  <c r="W26" i="4"/>
  <c r="U26" i="4"/>
  <c r="T26" i="4"/>
  <c r="O26" i="4"/>
  <c r="M26" i="4"/>
  <c r="C26" i="4"/>
  <c r="A26" i="4"/>
  <c r="AN25" i="4"/>
  <c r="AM25" i="4"/>
  <c r="AL25" i="4"/>
  <c r="AK25" i="4"/>
  <c r="AJ25" i="4"/>
  <c r="AI25" i="4"/>
  <c r="AH25" i="4"/>
  <c r="AG25" i="4"/>
  <c r="AF25" i="4"/>
  <c r="AE25" i="4"/>
  <c r="AC25" i="4"/>
  <c r="AA25" i="4" s="1"/>
  <c r="AB25" i="4"/>
  <c r="Z25" i="4"/>
  <c r="Y25" i="4"/>
  <c r="X25" i="4"/>
  <c r="V25" i="4" s="1"/>
  <c r="W25" i="4"/>
  <c r="U25" i="4"/>
  <c r="T25" i="4"/>
  <c r="AN24" i="4"/>
  <c r="AM24" i="4"/>
  <c r="AL24" i="4"/>
  <c r="AK24" i="4"/>
  <c r="AJ24" i="4"/>
  <c r="AI24" i="4"/>
  <c r="AH24" i="4"/>
  <c r="AG24" i="4"/>
  <c r="AF24" i="4"/>
  <c r="AE24" i="4"/>
  <c r="AC24" i="4"/>
  <c r="AA24" i="4" s="1"/>
  <c r="AB24" i="4"/>
  <c r="Z24" i="4"/>
  <c r="Y24" i="4"/>
  <c r="X24" i="4"/>
  <c r="V24" i="4" s="1"/>
  <c r="W24" i="4"/>
  <c r="U24" i="4"/>
  <c r="T24" i="4"/>
  <c r="AN23" i="4"/>
  <c r="AM23" i="4"/>
  <c r="AL23" i="4"/>
  <c r="AK23" i="4"/>
  <c r="AJ23" i="4"/>
  <c r="AI23" i="4"/>
  <c r="AH23" i="4"/>
  <c r="AG23" i="4"/>
  <c r="AF23" i="4"/>
  <c r="AE23" i="4"/>
  <c r="AC23" i="4"/>
  <c r="AA23" i="4" s="1"/>
  <c r="AB23" i="4"/>
  <c r="Z23" i="4"/>
  <c r="Y23" i="4"/>
  <c r="X23" i="4"/>
  <c r="V23" i="4" s="1"/>
  <c r="W23" i="4"/>
  <c r="U23" i="4"/>
  <c r="T23" i="4"/>
  <c r="O23" i="4"/>
  <c r="M23" i="4"/>
  <c r="C23" i="4"/>
  <c r="A23" i="4"/>
  <c r="AN22" i="4"/>
  <c r="AM22" i="4"/>
  <c r="AL22" i="4"/>
  <c r="AK22" i="4"/>
  <c r="AJ22" i="4"/>
  <c r="AI22" i="4"/>
  <c r="AH22" i="4"/>
  <c r="AG22" i="4"/>
  <c r="AF22" i="4"/>
  <c r="AE22" i="4"/>
  <c r="AC22" i="4"/>
  <c r="AA22" i="4" s="1"/>
  <c r="AB22" i="4"/>
  <c r="Z22" i="4"/>
  <c r="Y22" i="4"/>
  <c r="X22" i="4"/>
  <c r="V22" i="4" s="1"/>
  <c r="W22" i="4"/>
  <c r="U22" i="4"/>
  <c r="T22" i="4"/>
  <c r="O22" i="4"/>
  <c r="M22" i="4"/>
  <c r="C22" i="4"/>
  <c r="A22" i="4"/>
  <c r="AN21" i="4"/>
  <c r="AM21" i="4"/>
  <c r="AL21" i="4"/>
  <c r="AK21" i="4"/>
  <c r="AJ21" i="4"/>
  <c r="AI21" i="4"/>
  <c r="AH21" i="4"/>
  <c r="AG21" i="4"/>
  <c r="AF21" i="4"/>
  <c r="AE21" i="4"/>
  <c r="AC21" i="4"/>
  <c r="AA21" i="4" s="1"/>
  <c r="AB21" i="4"/>
  <c r="Z21" i="4"/>
  <c r="Y21" i="4"/>
  <c r="X21" i="4"/>
  <c r="V21" i="4" s="1"/>
  <c r="W21" i="4"/>
  <c r="U21" i="4"/>
  <c r="T21" i="4"/>
  <c r="O21" i="4"/>
  <c r="M21" i="4"/>
  <c r="C21" i="4"/>
  <c r="A21" i="4"/>
  <c r="AN20" i="4"/>
  <c r="AM20" i="4"/>
  <c r="AL20" i="4"/>
  <c r="AK20" i="4"/>
  <c r="AJ20" i="4"/>
  <c r="AI20" i="4"/>
  <c r="AH20" i="4"/>
  <c r="AG20" i="4"/>
  <c r="AF20" i="4"/>
  <c r="AE20" i="4"/>
  <c r="AC20" i="4"/>
  <c r="AA20" i="4" s="1"/>
  <c r="AB20" i="4"/>
  <c r="Z20" i="4"/>
  <c r="Y20" i="4"/>
  <c r="X20" i="4"/>
  <c r="V20" i="4" s="1"/>
  <c r="W20" i="4"/>
  <c r="U20" i="4"/>
  <c r="T20" i="4"/>
  <c r="O20" i="4"/>
  <c r="M20" i="4"/>
  <c r="C20" i="4"/>
  <c r="A20" i="4"/>
  <c r="AN19" i="4"/>
  <c r="AM19" i="4"/>
  <c r="AL19" i="4"/>
  <c r="AK19" i="4"/>
  <c r="AJ19" i="4"/>
  <c r="AI19" i="4"/>
  <c r="AH19" i="4"/>
  <c r="AG19" i="4"/>
  <c r="AF19" i="4"/>
  <c r="AE19" i="4"/>
  <c r="AC19" i="4"/>
  <c r="AA19" i="4" s="1"/>
  <c r="AB19" i="4"/>
  <c r="Z19" i="4"/>
  <c r="Y19" i="4"/>
  <c r="X19" i="4"/>
  <c r="V19" i="4" s="1"/>
  <c r="W19" i="4"/>
  <c r="U19" i="4"/>
  <c r="T19" i="4"/>
  <c r="AN18" i="4"/>
  <c r="AM18" i="4"/>
  <c r="AL18" i="4"/>
  <c r="AK18" i="4"/>
  <c r="AJ18" i="4"/>
  <c r="AI18" i="4"/>
  <c r="AH18" i="4"/>
  <c r="AG18" i="4"/>
  <c r="AF18" i="4"/>
  <c r="AE18" i="4"/>
  <c r="AC18" i="4"/>
  <c r="AA18" i="4" s="1"/>
  <c r="AB18" i="4"/>
  <c r="Z18" i="4"/>
  <c r="Y18" i="4"/>
  <c r="X18" i="4"/>
  <c r="V18" i="4" s="1"/>
  <c r="W18" i="4"/>
  <c r="U18" i="4"/>
  <c r="T18" i="4"/>
  <c r="AN17" i="4"/>
  <c r="AM17" i="4"/>
  <c r="AL17" i="4"/>
  <c r="AK17" i="4"/>
  <c r="AJ17" i="4"/>
  <c r="AI17" i="4"/>
  <c r="AH17" i="4"/>
  <c r="AG17" i="4"/>
  <c r="AF17" i="4"/>
  <c r="AE17" i="4"/>
  <c r="AC17" i="4"/>
  <c r="AA17" i="4" s="1"/>
  <c r="AB17" i="4"/>
  <c r="Z17" i="4"/>
  <c r="Y17" i="4"/>
  <c r="X17" i="4"/>
  <c r="V17" i="4" s="1"/>
  <c r="W17" i="4"/>
  <c r="U17" i="4"/>
  <c r="T17" i="4"/>
  <c r="O17" i="4"/>
  <c r="M17" i="4"/>
  <c r="C17" i="4"/>
  <c r="A17" i="4"/>
  <c r="AN16" i="4"/>
  <c r="AM16" i="4"/>
  <c r="AL16" i="4"/>
  <c r="AK16" i="4"/>
  <c r="AJ16" i="4"/>
  <c r="AI16" i="4"/>
  <c r="AH16" i="4"/>
  <c r="AG16" i="4"/>
  <c r="AF16" i="4"/>
  <c r="AE16" i="4"/>
  <c r="AC16" i="4"/>
  <c r="AA16" i="4" s="1"/>
  <c r="AB16" i="4"/>
  <c r="Z16" i="4"/>
  <c r="Y16" i="4"/>
  <c r="X16" i="4"/>
  <c r="V16" i="4" s="1"/>
  <c r="W16" i="4"/>
  <c r="U16" i="4"/>
  <c r="T16" i="4"/>
  <c r="O16" i="4"/>
  <c r="M16" i="4"/>
  <c r="C16" i="4"/>
  <c r="A16" i="4"/>
  <c r="AN15" i="4"/>
  <c r="AM15" i="4"/>
  <c r="AL15" i="4"/>
  <c r="AK15" i="4"/>
  <c r="AJ15" i="4"/>
  <c r="AI15" i="4"/>
  <c r="AH15" i="4"/>
  <c r="AG15" i="4"/>
  <c r="AF15" i="4"/>
  <c r="AE15" i="4"/>
  <c r="AC15" i="4"/>
  <c r="AB15" i="4"/>
  <c r="AA15" i="4"/>
  <c r="Z15" i="4"/>
  <c r="Y15" i="4"/>
  <c r="X15" i="4"/>
  <c r="V15" i="4" s="1"/>
  <c r="W15" i="4"/>
  <c r="U15" i="4"/>
  <c r="T15" i="4"/>
  <c r="O15" i="4"/>
  <c r="M15" i="4"/>
  <c r="C15" i="4"/>
  <c r="A15" i="4"/>
  <c r="AN14" i="4"/>
  <c r="AL14" i="4" s="1"/>
  <c r="AM14" i="4"/>
  <c r="AK14" i="4"/>
  <c r="AJ14" i="4"/>
  <c r="AI14" i="4"/>
  <c r="AH14" i="4"/>
  <c r="AG14" i="4"/>
  <c r="AF14" i="4"/>
  <c r="AE14" i="4"/>
  <c r="AC14" i="4"/>
  <c r="AA14" i="4" s="1"/>
  <c r="AB14" i="4"/>
  <c r="Z14" i="4"/>
  <c r="Y14" i="4"/>
  <c r="X14" i="4"/>
  <c r="V14" i="4" s="1"/>
  <c r="W14" i="4"/>
  <c r="U14" i="4"/>
  <c r="T14" i="4"/>
  <c r="O14" i="4"/>
  <c r="M14" i="4"/>
  <c r="C14" i="4"/>
  <c r="A14" i="4"/>
  <c r="F4" i="4"/>
  <c r="S3" i="4"/>
  <c r="D5" i="4" l="1"/>
  <c r="G7" i="4"/>
  <c r="J11" i="4"/>
  <c r="H9" i="4"/>
  <c r="J6" i="4"/>
  <c r="H8" i="4"/>
  <c r="J10" i="4"/>
  <c r="G4" i="4"/>
  <c r="G11" i="4"/>
  <c r="G5" i="4"/>
  <c r="E9" i="4"/>
  <c r="J7" i="4"/>
  <c r="E7" i="4"/>
  <c r="I6" i="4"/>
  <c r="D6" i="4"/>
  <c r="E10" i="4"/>
  <c r="I9" i="4"/>
  <c r="D9" i="4"/>
  <c r="J8" i="4"/>
  <c r="D8" i="4"/>
  <c r="I7" i="4"/>
  <c r="H6" i="4"/>
  <c r="J4" i="4"/>
  <c r="E5" i="4"/>
  <c r="E6" i="4"/>
  <c r="D10" i="4"/>
  <c r="D11" i="4"/>
  <c r="F10" i="4"/>
  <c r="D4" i="4"/>
  <c r="I5" i="4"/>
  <c r="F6" i="4"/>
  <c r="F7" i="4"/>
  <c r="G8" i="4"/>
  <c r="G9" i="4"/>
  <c r="I10" i="4"/>
  <c r="K10" i="4" s="1"/>
  <c r="AS10" i="4" s="1"/>
  <c r="F11" i="4"/>
  <c r="H4" i="4"/>
  <c r="H5" i="4"/>
  <c r="F8" i="4"/>
  <c r="H11" i="4"/>
  <c r="I11" i="4"/>
  <c r="E11" i="4"/>
  <c r="G10" i="4"/>
  <c r="J9" i="4"/>
  <c r="F9" i="4"/>
  <c r="I8" i="4"/>
  <c r="E8" i="4"/>
  <c r="H7" i="4"/>
  <c r="D7" i="4"/>
  <c r="G6" i="4"/>
  <c r="J5" i="4"/>
  <c r="F5" i="4"/>
  <c r="I4" i="4"/>
  <c r="E4" i="4"/>
  <c r="AN28" i="19"/>
  <c r="AM28" i="19"/>
  <c r="AL28" i="19"/>
  <c r="AK28" i="19"/>
  <c r="AJ28" i="19"/>
  <c r="AI28" i="19"/>
  <c r="AH28" i="19"/>
  <c r="AG28" i="19"/>
  <c r="AF28" i="19"/>
  <c r="AE28" i="19"/>
  <c r="AC28" i="19"/>
  <c r="AA28" i="19" s="1"/>
  <c r="AB28" i="19"/>
  <c r="Z28" i="19"/>
  <c r="Y28" i="19"/>
  <c r="X28" i="19"/>
  <c r="V28" i="19" s="1"/>
  <c r="W28" i="19"/>
  <c r="U28" i="19"/>
  <c r="T28" i="19"/>
  <c r="AN27" i="19"/>
  <c r="AM27" i="19"/>
  <c r="AL27" i="19"/>
  <c r="AK27" i="19"/>
  <c r="AJ27" i="19"/>
  <c r="AI27" i="19"/>
  <c r="AH27" i="19"/>
  <c r="AG27" i="19"/>
  <c r="AF27" i="19"/>
  <c r="AE27" i="19"/>
  <c r="AC27" i="19"/>
  <c r="AA27" i="19" s="1"/>
  <c r="AB27" i="19"/>
  <c r="Z27" i="19"/>
  <c r="Y27" i="19"/>
  <c r="X27" i="19"/>
  <c r="V27" i="19" s="1"/>
  <c r="W27" i="19"/>
  <c r="U27" i="19"/>
  <c r="T27" i="19"/>
  <c r="AN26" i="19"/>
  <c r="AM26" i="19"/>
  <c r="AL26" i="19"/>
  <c r="AK26" i="19"/>
  <c r="AJ26" i="19"/>
  <c r="AI26" i="19"/>
  <c r="AH26" i="19"/>
  <c r="AG26" i="19"/>
  <c r="AF26" i="19"/>
  <c r="AE26" i="19"/>
  <c r="AC26" i="19"/>
  <c r="AA26" i="19" s="1"/>
  <c r="AB26" i="19"/>
  <c r="Z26" i="19"/>
  <c r="Y26" i="19"/>
  <c r="X26" i="19"/>
  <c r="V26" i="19" s="1"/>
  <c r="W26" i="19"/>
  <c r="U26" i="19"/>
  <c r="T26" i="19"/>
  <c r="AN25" i="19"/>
  <c r="AM25" i="19"/>
  <c r="AL25" i="19"/>
  <c r="AK25" i="19"/>
  <c r="AJ25" i="19"/>
  <c r="AI25" i="19"/>
  <c r="AH25" i="19"/>
  <c r="AG25" i="19"/>
  <c r="AF25" i="19"/>
  <c r="AE25" i="19"/>
  <c r="AC25" i="19"/>
  <c r="AA25" i="19" s="1"/>
  <c r="AB25" i="19"/>
  <c r="Z25" i="19"/>
  <c r="Y25" i="19"/>
  <c r="X25" i="19"/>
  <c r="V25" i="19" s="1"/>
  <c r="W25" i="19"/>
  <c r="U25" i="19"/>
  <c r="T25" i="19"/>
  <c r="AN24" i="19"/>
  <c r="AM24" i="19"/>
  <c r="AL24" i="19"/>
  <c r="AK24" i="19"/>
  <c r="AJ24" i="19"/>
  <c r="AI24" i="19"/>
  <c r="AH24" i="19"/>
  <c r="AG24" i="19"/>
  <c r="AF24" i="19"/>
  <c r="AE24" i="19"/>
  <c r="AC24" i="19"/>
  <c r="AA24" i="19" s="1"/>
  <c r="AB24" i="19"/>
  <c r="Z24" i="19"/>
  <c r="Y24" i="19"/>
  <c r="X24" i="19"/>
  <c r="V24" i="19" s="1"/>
  <c r="W24" i="19"/>
  <c r="U24" i="19"/>
  <c r="T24" i="19"/>
  <c r="C24" i="19"/>
  <c r="A24" i="19"/>
  <c r="AN23" i="19"/>
  <c r="AL23" i="19" s="1"/>
  <c r="AM23" i="19"/>
  <c r="AK23" i="19"/>
  <c r="AJ23" i="19"/>
  <c r="AI23" i="19"/>
  <c r="AG23" i="19" s="1"/>
  <c r="AH23" i="19"/>
  <c r="AF23" i="19"/>
  <c r="AE23" i="19"/>
  <c r="AC23" i="19"/>
  <c r="AB23" i="19"/>
  <c r="AA23" i="19"/>
  <c r="Z23" i="19"/>
  <c r="Y23" i="19"/>
  <c r="X23" i="19"/>
  <c r="W23" i="19"/>
  <c r="V23" i="19"/>
  <c r="U23" i="19"/>
  <c r="T23" i="19"/>
  <c r="C23" i="19"/>
  <c r="A23" i="19"/>
  <c r="AN22" i="19"/>
  <c r="AM22" i="19"/>
  <c r="AL22" i="19"/>
  <c r="AK22" i="19"/>
  <c r="AJ22" i="19"/>
  <c r="AI22" i="19"/>
  <c r="AH22" i="19"/>
  <c r="AG22" i="19"/>
  <c r="AF22" i="19"/>
  <c r="AE22" i="19"/>
  <c r="AC22" i="19"/>
  <c r="AA22" i="19" s="1"/>
  <c r="AB22" i="19"/>
  <c r="Z22" i="19"/>
  <c r="Y22" i="19"/>
  <c r="X22" i="19"/>
  <c r="V22" i="19" s="1"/>
  <c r="W22" i="19"/>
  <c r="U22" i="19"/>
  <c r="T22" i="19"/>
  <c r="C22" i="19"/>
  <c r="A22" i="19"/>
  <c r="AN21" i="19"/>
  <c r="AL21" i="19" s="1"/>
  <c r="AM21" i="19"/>
  <c r="AK21" i="19"/>
  <c r="AJ21" i="19"/>
  <c r="AI21" i="19"/>
  <c r="AG21" i="19" s="1"/>
  <c r="AH21" i="19"/>
  <c r="AF21" i="19"/>
  <c r="AE21" i="19"/>
  <c r="AC21" i="19"/>
  <c r="AB21" i="19"/>
  <c r="AA21" i="19"/>
  <c r="Z21" i="19"/>
  <c r="Y21" i="19"/>
  <c r="X21" i="19"/>
  <c r="W21" i="19"/>
  <c r="V21" i="19"/>
  <c r="U21" i="19"/>
  <c r="T21" i="19"/>
  <c r="AN20" i="19"/>
  <c r="AL20" i="19" s="1"/>
  <c r="AM20" i="19"/>
  <c r="AK20" i="19"/>
  <c r="AJ20" i="19"/>
  <c r="AI20" i="19"/>
  <c r="AG20" i="19" s="1"/>
  <c r="AH20" i="19"/>
  <c r="AF20" i="19"/>
  <c r="AE20" i="19"/>
  <c r="AC20" i="19"/>
  <c r="AB20" i="19"/>
  <c r="AA20" i="19"/>
  <c r="Z20" i="19"/>
  <c r="Y20" i="19"/>
  <c r="X20" i="19"/>
  <c r="W20" i="19"/>
  <c r="V20" i="19"/>
  <c r="U20" i="19"/>
  <c r="T20" i="19"/>
  <c r="AN19" i="19"/>
  <c r="AL19" i="19" s="1"/>
  <c r="AM19" i="19"/>
  <c r="AK19" i="19"/>
  <c r="AJ19" i="19"/>
  <c r="AI19" i="19"/>
  <c r="AG19" i="19" s="1"/>
  <c r="AH19" i="19"/>
  <c r="AF19" i="19"/>
  <c r="AE19" i="19"/>
  <c r="AC19" i="19"/>
  <c r="AB19" i="19"/>
  <c r="AA19" i="19"/>
  <c r="Z19" i="19"/>
  <c r="Y19" i="19"/>
  <c r="X19" i="19"/>
  <c r="W19" i="19"/>
  <c r="V19" i="19"/>
  <c r="U19" i="19"/>
  <c r="T19" i="19"/>
  <c r="O19" i="19"/>
  <c r="M19" i="19"/>
  <c r="C19" i="19"/>
  <c r="A19" i="19"/>
  <c r="AN18" i="19"/>
  <c r="AL18" i="19" s="1"/>
  <c r="AM18" i="19"/>
  <c r="AK18" i="19"/>
  <c r="AJ18" i="19"/>
  <c r="AI18" i="19"/>
  <c r="AG18" i="19" s="1"/>
  <c r="AH18" i="19"/>
  <c r="AF18" i="19"/>
  <c r="AE18" i="19"/>
  <c r="AC18" i="19"/>
  <c r="AB18" i="19"/>
  <c r="AA18" i="19"/>
  <c r="Z18" i="19"/>
  <c r="Y18" i="19"/>
  <c r="X18" i="19"/>
  <c r="W18" i="19"/>
  <c r="V18" i="19"/>
  <c r="U18" i="19"/>
  <c r="T18" i="19"/>
  <c r="O18" i="19"/>
  <c r="M18" i="19"/>
  <c r="C18" i="19"/>
  <c r="A18" i="19"/>
  <c r="AN17" i="19"/>
  <c r="AL17" i="19" s="1"/>
  <c r="AM17" i="19"/>
  <c r="AK17" i="19"/>
  <c r="AJ17" i="19"/>
  <c r="AI17" i="19"/>
  <c r="AG17" i="19" s="1"/>
  <c r="AH17" i="19"/>
  <c r="AF17" i="19"/>
  <c r="AE17" i="19"/>
  <c r="AC17" i="19"/>
  <c r="AB17" i="19"/>
  <c r="AA17" i="19"/>
  <c r="Z17" i="19"/>
  <c r="Y17" i="19"/>
  <c r="X17" i="19"/>
  <c r="W17" i="19"/>
  <c r="V17" i="19"/>
  <c r="U17" i="19"/>
  <c r="T17" i="19"/>
  <c r="O17" i="19"/>
  <c r="M17" i="19"/>
  <c r="C17" i="19"/>
  <c r="A17" i="19"/>
  <c r="AN16" i="19"/>
  <c r="AL16" i="19" s="1"/>
  <c r="AM16" i="19"/>
  <c r="AK16" i="19"/>
  <c r="AJ16" i="19"/>
  <c r="AI16" i="19"/>
  <c r="AG16" i="19" s="1"/>
  <c r="AH16" i="19"/>
  <c r="AF16" i="19"/>
  <c r="AE16" i="19"/>
  <c r="AC16" i="19"/>
  <c r="AB16" i="19"/>
  <c r="AA16" i="19"/>
  <c r="Z16" i="19"/>
  <c r="Y16" i="19"/>
  <c r="X16" i="19"/>
  <c r="W16" i="19"/>
  <c r="V16" i="19"/>
  <c r="U16" i="19"/>
  <c r="T16" i="19"/>
  <c r="AN15" i="19"/>
  <c r="AL15" i="19" s="1"/>
  <c r="AM15" i="19"/>
  <c r="AK15" i="19"/>
  <c r="AJ15" i="19"/>
  <c r="AI15" i="19"/>
  <c r="AG15" i="19" s="1"/>
  <c r="AH15" i="19"/>
  <c r="AF15" i="19"/>
  <c r="AE15" i="19"/>
  <c r="AC15" i="19"/>
  <c r="AB15" i="19"/>
  <c r="AA15" i="19"/>
  <c r="Z15" i="19"/>
  <c r="Y15" i="19"/>
  <c r="X15" i="19"/>
  <c r="W15" i="19"/>
  <c r="V15" i="19"/>
  <c r="U15" i="19"/>
  <c r="T15" i="19"/>
  <c r="AN14" i="19"/>
  <c r="AL14" i="19" s="1"/>
  <c r="AM14" i="19"/>
  <c r="AK14" i="19"/>
  <c r="AJ14" i="19"/>
  <c r="AI14" i="19"/>
  <c r="AG14" i="19" s="1"/>
  <c r="AH14" i="19"/>
  <c r="AF14" i="19"/>
  <c r="AE14" i="19"/>
  <c r="AC14" i="19"/>
  <c r="AB14" i="19"/>
  <c r="AA14" i="19"/>
  <c r="Z14" i="19"/>
  <c r="Y14" i="19"/>
  <c r="X14" i="19"/>
  <c r="W14" i="19"/>
  <c r="V14" i="19"/>
  <c r="U14" i="19"/>
  <c r="T14" i="19"/>
  <c r="O14" i="19"/>
  <c r="M14" i="19"/>
  <c r="C14" i="19"/>
  <c r="A14" i="19"/>
  <c r="AN13" i="19"/>
  <c r="AL13" i="19" s="1"/>
  <c r="AM13" i="19"/>
  <c r="AK13" i="19"/>
  <c r="AJ13" i="19"/>
  <c r="AI13" i="19"/>
  <c r="AG13" i="19" s="1"/>
  <c r="AH13" i="19"/>
  <c r="AF13" i="19"/>
  <c r="AE13" i="19"/>
  <c r="AC13" i="19"/>
  <c r="AB13" i="19"/>
  <c r="AA13" i="19"/>
  <c r="Z13" i="19"/>
  <c r="Y13" i="19"/>
  <c r="X13" i="19"/>
  <c r="W13" i="19"/>
  <c r="V13" i="19"/>
  <c r="U13" i="19"/>
  <c r="T13" i="19"/>
  <c r="O13" i="19"/>
  <c r="M13" i="19"/>
  <c r="C13" i="19"/>
  <c r="A13" i="19"/>
  <c r="AN12" i="19"/>
  <c r="AL12" i="19" s="1"/>
  <c r="AM12" i="19"/>
  <c r="AK12" i="19"/>
  <c r="AJ12" i="19"/>
  <c r="AI12" i="19"/>
  <c r="AG12" i="19" s="1"/>
  <c r="AH12" i="19"/>
  <c r="AF12" i="19"/>
  <c r="AE12" i="19"/>
  <c r="AC12" i="19"/>
  <c r="AA12" i="19" s="1"/>
  <c r="AB12" i="19"/>
  <c r="Z12" i="19"/>
  <c r="Y12" i="19"/>
  <c r="X12" i="19"/>
  <c r="W12" i="19"/>
  <c r="V12" i="19"/>
  <c r="U12" i="19"/>
  <c r="T12" i="19"/>
  <c r="O12" i="19"/>
  <c r="M12" i="19"/>
  <c r="C12" i="19"/>
  <c r="A12" i="19"/>
  <c r="E6" i="19" s="1"/>
  <c r="N9" i="19"/>
  <c r="N8" i="19"/>
  <c r="N7" i="19"/>
  <c r="N6" i="19"/>
  <c r="N5" i="19"/>
  <c r="N4" i="19"/>
  <c r="S3" i="19"/>
  <c r="K11" i="4" l="1"/>
  <c r="AS11" i="4" s="1"/>
  <c r="G8" i="19"/>
  <c r="G4" i="19"/>
  <c r="F8" i="19"/>
  <c r="I6" i="19"/>
  <c r="J9" i="19"/>
  <c r="H7" i="19"/>
  <c r="J5" i="19"/>
  <c r="K7" i="4"/>
  <c r="AS7" i="4" s="1"/>
  <c r="K8" i="4"/>
  <c r="AS8" i="4" s="1"/>
  <c r="L7" i="4"/>
  <c r="L4" i="4"/>
  <c r="AR4" i="4" s="1"/>
  <c r="L9" i="4"/>
  <c r="AR9" i="4" s="1"/>
  <c r="L11" i="4"/>
  <c r="AR11" i="4" s="1"/>
  <c r="K5" i="4"/>
  <c r="AS5" i="4" s="1"/>
  <c r="K6" i="4"/>
  <c r="AS6" i="4" s="1"/>
  <c r="L6" i="4"/>
  <c r="K9" i="4"/>
  <c r="AS9" i="4" s="1"/>
  <c r="K4" i="4"/>
  <c r="AS4" i="4" s="1"/>
  <c r="L8" i="4"/>
  <c r="L5" i="4"/>
  <c r="L10" i="4"/>
  <c r="G7" i="19"/>
  <c r="D7" i="19"/>
  <c r="G9" i="19"/>
  <c r="E9" i="19"/>
  <c r="D6" i="19"/>
  <c r="I9" i="19"/>
  <c r="K9" i="19" s="1"/>
  <c r="AS9" i="19" s="1"/>
  <c r="F6" i="19"/>
  <c r="F9" i="19"/>
  <c r="F5" i="19"/>
  <c r="D4" i="19"/>
  <c r="G5" i="19"/>
  <c r="J6" i="19"/>
  <c r="E7" i="19"/>
  <c r="D8" i="19"/>
  <c r="H8" i="19"/>
  <c r="H4" i="19"/>
  <c r="I7" i="19"/>
  <c r="E4" i="19"/>
  <c r="I4" i="19"/>
  <c r="D5" i="19"/>
  <c r="H5" i="19"/>
  <c r="G6" i="19"/>
  <c r="F7" i="19"/>
  <c r="E8" i="19"/>
  <c r="J7" i="19"/>
  <c r="I8" i="19"/>
  <c r="D9" i="19"/>
  <c r="H9" i="19"/>
  <c r="F4" i="19"/>
  <c r="J4" i="19"/>
  <c r="E5" i="19"/>
  <c r="I5" i="19"/>
  <c r="H6" i="19"/>
  <c r="J8" i="19"/>
  <c r="L8" i="19" l="1"/>
  <c r="AU11" i="4"/>
  <c r="AW11" i="4" s="1"/>
  <c r="T7" i="4"/>
  <c r="K5" i="19"/>
  <c r="AS5" i="19" s="1"/>
  <c r="K6" i="19"/>
  <c r="AS6" i="19" s="1"/>
  <c r="AR7" i="4"/>
  <c r="AU7" i="4" s="1"/>
  <c r="AW7" i="4" s="1"/>
  <c r="T11" i="4"/>
  <c r="AU9" i="4"/>
  <c r="AW9" i="4" s="1"/>
  <c r="T9" i="4"/>
  <c r="T4" i="4"/>
  <c r="AU4" i="4"/>
  <c r="AW4" i="4" s="1"/>
  <c r="AR10" i="4"/>
  <c r="AU10" i="4" s="1"/>
  <c r="AW10" i="4" s="1"/>
  <c r="T10" i="4"/>
  <c r="T8" i="4"/>
  <c r="AR8" i="4"/>
  <c r="AU8" i="4" s="1"/>
  <c r="AW8" i="4" s="1"/>
  <c r="T5" i="4"/>
  <c r="AR5" i="4"/>
  <c r="AU5" i="4" s="1"/>
  <c r="AW5" i="4" s="1"/>
  <c r="AR6" i="4"/>
  <c r="AU6" i="4" s="1"/>
  <c r="AW6" i="4" s="1"/>
  <c r="T6" i="4"/>
  <c r="L9" i="19"/>
  <c r="AR9" i="19" s="1"/>
  <c r="AU9" i="19" s="1"/>
  <c r="AW9" i="19" s="1"/>
  <c r="L5" i="19"/>
  <c r="K8" i="19"/>
  <c r="AS8" i="19" s="1"/>
  <c r="L6" i="19"/>
  <c r="L4" i="19"/>
  <c r="K7" i="19"/>
  <c r="AS7" i="19" s="1"/>
  <c r="K4" i="19"/>
  <c r="AS4" i="19" s="1"/>
  <c r="AR8" i="19"/>
  <c r="L7" i="19"/>
  <c r="AN28" i="9"/>
  <c r="AL28" i="9" s="1"/>
  <c r="AM28" i="9"/>
  <c r="AK28" i="9"/>
  <c r="AJ28" i="9"/>
  <c r="AI28" i="9"/>
  <c r="AG28" i="9" s="1"/>
  <c r="AH28" i="9"/>
  <c r="AF28" i="9"/>
  <c r="AE28" i="9"/>
  <c r="AC28" i="9"/>
  <c r="AB28" i="9"/>
  <c r="AA28" i="9"/>
  <c r="Z28" i="9"/>
  <c r="Y28" i="9"/>
  <c r="X28" i="9"/>
  <c r="W28" i="9"/>
  <c r="V28" i="9"/>
  <c r="U28" i="9"/>
  <c r="T28" i="9"/>
  <c r="AN27" i="9"/>
  <c r="AL27" i="9" s="1"/>
  <c r="AM27" i="9"/>
  <c r="AK27" i="9"/>
  <c r="AJ27" i="9"/>
  <c r="AI27" i="9"/>
  <c r="AG27" i="9" s="1"/>
  <c r="AH27" i="9"/>
  <c r="AF27" i="9"/>
  <c r="AE27" i="9"/>
  <c r="AC27" i="9"/>
  <c r="AA27" i="9" s="1"/>
  <c r="AB27" i="9"/>
  <c r="Z27" i="9"/>
  <c r="Y27" i="9"/>
  <c r="X27" i="9"/>
  <c r="V27" i="9" s="1"/>
  <c r="W27" i="9"/>
  <c r="U27" i="9"/>
  <c r="T27" i="9"/>
  <c r="AN26" i="9"/>
  <c r="AL26" i="9" s="1"/>
  <c r="AM26" i="9"/>
  <c r="AK26" i="9"/>
  <c r="AJ26" i="9"/>
  <c r="AI26" i="9"/>
  <c r="AG26" i="9" s="1"/>
  <c r="AH26" i="9"/>
  <c r="AF26" i="9"/>
  <c r="AE26" i="9"/>
  <c r="AC26" i="9"/>
  <c r="AB26" i="9"/>
  <c r="AA26" i="9"/>
  <c r="Z26" i="9"/>
  <c r="Y26" i="9"/>
  <c r="X26" i="9"/>
  <c r="W26" i="9"/>
  <c r="V26" i="9"/>
  <c r="U26" i="9"/>
  <c r="T26" i="9"/>
  <c r="AN25" i="9"/>
  <c r="AL25" i="9" s="1"/>
  <c r="AM25" i="9"/>
  <c r="AK25" i="9"/>
  <c r="AJ25" i="9"/>
  <c r="AI25" i="9"/>
  <c r="AG25" i="9" s="1"/>
  <c r="AH25" i="9"/>
  <c r="AF25" i="9"/>
  <c r="AE25" i="9"/>
  <c r="AC25" i="9"/>
  <c r="AA25" i="9" s="1"/>
  <c r="AB25" i="9"/>
  <c r="Z25" i="9"/>
  <c r="Y25" i="9"/>
  <c r="X25" i="9"/>
  <c r="V25" i="9" s="1"/>
  <c r="W25" i="9"/>
  <c r="U25" i="9"/>
  <c r="T25" i="9"/>
  <c r="AN24" i="9"/>
  <c r="AL24" i="9" s="1"/>
  <c r="AM24" i="9"/>
  <c r="AK24" i="9"/>
  <c r="AJ24" i="9"/>
  <c r="AI24" i="9"/>
  <c r="AG24" i="9" s="1"/>
  <c r="AH24" i="9"/>
  <c r="AF24" i="9"/>
  <c r="AE24" i="9"/>
  <c r="AC24" i="9"/>
  <c r="AB24" i="9"/>
  <c r="AA24" i="9"/>
  <c r="Z24" i="9"/>
  <c r="Y24" i="9"/>
  <c r="X24" i="9"/>
  <c r="W24" i="9"/>
  <c r="V24" i="9"/>
  <c r="U24" i="9"/>
  <c r="T24" i="9"/>
  <c r="AN23" i="9"/>
  <c r="AL23" i="9" s="1"/>
  <c r="AM23" i="9"/>
  <c r="AK23" i="9"/>
  <c r="AJ23" i="9"/>
  <c r="AI23" i="9"/>
  <c r="AG23" i="9" s="1"/>
  <c r="AH23" i="9"/>
  <c r="AF23" i="9"/>
  <c r="AE23" i="9"/>
  <c r="AC23" i="9"/>
  <c r="AA23" i="9" s="1"/>
  <c r="AB23" i="9"/>
  <c r="Z23" i="9"/>
  <c r="Y23" i="9"/>
  <c r="X23" i="9"/>
  <c r="V23" i="9" s="1"/>
  <c r="W23" i="9"/>
  <c r="U23" i="9"/>
  <c r="T23" i="9"/>
  <c r="AN22" i="9"/>
  <c r="AL22" i="9" s="1"/>
  <c r="AM22" i="9"/>
  <c r="AK22" i="9"/>
  <c r="AJ22" i="9"/>
  <c r="AI22" i="9"/>
  <c r="AG22" i="9" s="1"/>
  <c r="AH22" i="9"/>
  <c r="AF22" i="9"/>
  <c r="AE22" i="9"/>
  <c r="AC22" i="9"/>
  <c r="AB22" i="9"/>
  <c r="AA22" i="9"/>
  <c r="Z22" i="9"/>
  <c r="Y22" i="9"/>
  <c r="X22" i="9"/>
  <c r="W22" i="9"/>
  <c r="V22" i="9"/>
  <c r="U22" i="9"/>
  <c r="T22" i="9"/>
  <c r="AN21" i="9"/>
  <c r="AL21" i="9" s="1"/>
  <c r="AM21" i="9"/>
  <c r="AK21" i="9"/>
  <c r="AJ21" i="9"/>
  <c r="AI21" i="9"/>
  <c r="AG21" i="9" s="1"/>
  <c r="AH21" i="9"/>
  <c r="AF21" i="9"/>
  <c r="AE21" i="9"/>
  <c r="AC21" i="9"/>
  <c r="AA21" i="9" s="1"/>
  <c r="AB21" i="9"/>
  <c r="Z21" i="9"/>
  <c r="Y21" i="9"/>
  <c r="X21" i="9"/>
  <c r="V21" i="9" s="1"/>
  <c r="W21" i="9"/>
  <c r="U21" i="9"/>
  <c r="T21" i="9"/>
  <c r="AN20" i="9"/>
  <c r="AL20" i="9" s="1"/>
  <c r="AM20" i="9"/>
  <c r="AK20" i="9"/>
  <c r="AJ20" i="9"/>
  <c r="AI20" i="9"/>
  <c r="AG20" i="9" s="1"/>
  <c r="AH20" i="9"/>
  <c r="AF20" i="9"/>
  <c r="AE20" i="9"/>
  <c r="AC20" i="9"/>
  <c r="AB20" i="9"/>
  <c r="AA20" i="9"/>
  <c r="Z20" i="9"/>
  <c r="Y20" i="9"/>
  <c r="X20" i="9"/>
  <c r="W20" i="9"/>
  <c r="V20" i="9"/>
  <c r="U20" i="9"/>
  <c r="T20" i="9"/>
  <c r="AN19" i="9"/>
  <c r="AL19" i="9" s="1"/>
  <c r="AM19" i="9"/>
  <c r="AK19" i="9"/>
  <c r="AJ19" i="9"/>
  <c r="AI19" i="9"/>
  <c r="AG19" i="9" s="1"/>
  <c r="AH19" i="9"/>
  <c r="AF19" i="9"/>
  <c r="AE19" i="9"/>
  <c r="AC19" i="9"/>
  <c r="AA19" i="9" s="1"/>
  <c r="AB19" i="9"/>
  <c r="Z19" i="9"/>
  <c r="Y19" i="9"/>
  <c r="X19" i="9"/>
  <c r="V19" i="9" s="1"/>
  <c r="W19" i="9"/>
  <c r="U19" i="9"/>
  <c r="T19" i="9"/>
  <c r="AN18" i="9"/>
  <c r="AL18" i="9" s="1"/>
  <c r="AM18" i="9"/>
  <c r="AK18" i="9"/>
  <c r="AJ18" i="9"/>
  <c r="AI18" i="9"/>
  <c r="AG18" i="9" s="1"/>
  <c r="AH18" i="9"/>
  <c r="AF18" i="9"/>
  <c r="AE18" i="9"/>
  <c r="AC18" i="9"/>
  <c r="AB18" i="9"/>
  <c r="AA18" i="9"/>
  <c r="Z18" i="9"/>
  <c r="Y18" i="9"/>
  <c r="X18" i="9"/>
  <c r="W18" i="9"/>
  <c r="V18" i="9"/>
  <c r="U18" i="9"/>
  <c r="T18" i="9"/>
  <c r="AN17" i="9"/>
  <c r="AL17" i="9" s="1"/>
  <c r="AM17" i="9"/>
  <c r="AK17" i="9"/>
  <c r="AJ17" i="9"/>
  <c r="AI17" i="9"/>
  <c r="AG17" i="9" s="1"/>
  <c r="AH17" i="9"/>
  <c r="AF17" i="9"/>
  <c r="AE17" i="9"/>
  <c r="AC17" i="9"/>
  <c r="AA17" i="9" s="1"/>
  <c r="AB17" i="9"/>
  <c r="Z17" i="9"/>
  <c r="Y17" i="9"/>
  <c r="X17" i="9"/>
  <c r="V17" i="9" s="1"/>
  <c r="W17" i="9"/>
  <c r="U17" i="9"/>
  <c r="T17" i="9"/>
  <c r="AN16" i="9"/>
  <c r="AL16" i="9" s="1"/>
  <c r="AM16" i="9"/>
  <c r="AK16" i="9"/>
  <c r="AJ16" i="9"/>
  <c r="AI16" i="9"/>
  <c r="AG16" i="9" s="1"/>
  <c r="AH16" i="9"/>
  <c r="AF16" i="9"/>
  <c r="AE16" i="9"/>
  <c r="AC16" i="9"/>
  <c r="AA16" i="9" s="1"/>
  <c r="AB16" i="9"/>
  <c r="Z16" i="9"/>
  <c r="Y16" i="9"/>
  <c r="X16" i="9"/>
  <c r="W16" i="9"/>
  <c r="V16" i="9"/>
  <c r="U16" i="9"/>
  <c r="T16" i="9"/>
  <c r="AN15" i="9"/>
  <c r="AL15" i="9" s="1"/>
  <c r="AM15" i="9"/>
  <c r="AK15" i="9"/>
  <c r="AJ15" i="9"/>
  <c r="AI15" i="9"/>
  <c r="AG15" i="9" s="1"/>
  <c r="AH15" i="9"/>
  <c r="AF15" i="9"/>
  <c r="AE15" i="9"/>
  <c r="AC15" i="9"/>
  <c r="AA15" i="9" s="1"/>
  <c r="AB15" i="9"/>
  <c r="Z15" i="9"/>
  <c r="Y15" i="9"/>
  <c r="X15" i="9"/>
  <c r="V15" i="9" s="1"/>
  <c r="W15" i="9"/>
  <c r="U15" i="9"/>
  <c r="T15" i="9"/>
  <c r="AN14" i="9"/>
  <c r="AL14" i="9" s="1"/>
  <c r="AM14" i="9"/>
  <c r="AK14" i="9"/>
  <c r="AJ14" i="9"/>
  <c r="AI14" i="9"/>
  <c r="AG14" i="9" s="1"/>
  <c r="AH14" i="9"/>
  <c r="AF14" i="9"/>
  <c r="AE14" i="9"/>
  <c r="AC14" i="9"/>
  <c r="AA14" i="9" s="1"/>
  <c r="AB14" i="9"/>
  <c r="Z14" i="9"/>
  <c r="Y14" i="9"/>
  <c r="X14" i="9"/>
  <c r="V14" i="9" s="1"/>
  <c r="W14" i="9"/>
  <c r="U14" i="9"/>
  <c r="T14" i="9"/>
  <c r="AN13" i="9"/>
  <c r="AL13" i="9" s="1"/>
  <c r="AM13" i="9"/>
  <c r="AK13" i="9"/>
  <c r="AJ13" i="9"/>
  <c r="AI13" i="9"/>
  <c r="AG13" i="9" s="1"/>
  <c r="AH13" i="9"/>
  <c r="AF13" i="9"/>
  <c r="AE13" i="9"/>
  <c r="AC13" i="9"/>
  <c r="AA13" i="9" s="1"/>
  <c r="AB13" i="9"/>
  <c r="Z13" i="9"/>
  <c r="Y13" i="9"/>
  <c r="X13" i="9"/>
  <c r="V13" i="9" s="1"/>
  <c r="W13" i="9"/>
  <c r="U13" i="9"/>
  <c r="T13" i="9"/>
  <c r="AN12" i="9"/>
  <c r="AL12" i="9" s="1"/>
  <c r="AM12" i="9"/>
  <c r="AK12" i="9"/>
  <c r="AJ12" i="9"/>
  <c r="AI12" i="9"/>
  <c r="AG12" i="9" s="1"/>
  <c r="AH12" i="9"/>
  <c r="AF12" i="9"/>
  <c r="AE12" i="9"/>
  <c r="AC12" i="9"/>
  <c r="AA12" i="9" s="1"/>
  <c r="AB12" i="9"/>
  <c r="Z12" i="9"/>
  <c r="Y12" i="9"/>
  <c r="X12" i="9"/>
  <c r="V12" i="9" s="1"/>
  <c r="W12" i="9"/>
  <c r="U12" i="9"/>
  <c r="T12" i="9"/>
  <c r="AN28" i="11"/>
  <c r="AL28" i="11" s="1"/>
  <c r="AM28" i="11"/>
  <c r="AK28" i="11"/>
  <c r="AJ28" i="11"/>
  <c r="AI28" i="11"/>
  <c r="AG28" i="11" s="1"/>
  <c r="AH28" i="11"/>
  <c r="AF28" i="11"/>
  <c r="AE28" i="11"/>
  <c r="AC28" i="11"/>
  <c r="AA28" i="11" s="1"/>
  <c r="AB28" i="11"/>
  <c r="Z28" i="11"/>
  <c r="Y28" i="11"/>
  <c r="X28" i="11"/>
  <c r="V28" i="11" s="1"/>
  <c r="W28" i="11"/>
  <c r="U28" i="11"/>
  <c r="T28" i="11"/>
  <c r="AN27" i="11"/>
  <c r="AL27" i="11" s="1"/>
  <c r="AM27" i="11"/>
  <c r="AK27" i="11"/>
  <c r="AJ27" i="11"/>
  <c r="AI27" i="11"/>
  <c r="AG27" i="11" s="1"/>
  <c r="AH27" i="11"/>
  <c r="AF27" i="11"/>
  <c r="AE27" i="11"/>
  <c r="AC27" i="11"/>
  <c r="AB27" i="11"/>
  <c r="AA27" i="11"/>
  <c r="Z27" i="11"/>
  <c r="Y27" i="11"/>
  <c r="X27" i="11"/>
  <c r="W27" i="11"/>
  <c r="V27" i="11"/>
  <c r="U27" i="11"/>
  <c r="T27" i="11"/>
  <c r="AN26" i="11"/>
  <c r="AL26" i="11" s="1"/>
  <c r="AM26" i="11"/>
  <c r="AK26" i="11"/>
  <c r="AJ26" i="11"/>
  <c r="AI26" i="11"/>
  <c r="AG26" i="11" s="1"/>
  <c r="AH26" i="11"/>
  <c r="AF26" i="11"/>
  <c r="AE26" i="11"/>
  <c r="AC26" i="11"/>
  <c r="AA26" i="11" s="1"/>
  <c r="AB26" i="11"/>
  <c r="Z26" i="11"/>
  <c r="Y26" i="11"/>
  <c r="X26" i="11"/>
  <c r="V26" i="11" s="1"/>
  <c r="W26" i="11"/>
  <c r="U26" i="11"/>
  <c r="T26" i="11"/>
  <c r="AN25" i="11"/>
  <c r="AL25" i="11" s="1"/>
  <c r="AM25" i="11"/>
  <c r="AK25" i="11"/>
  <c r="AJ25" i="11"/>
  <c r="AI25" i="11"/>
  <c r="AG25" i="11" s="1"/>
  <c r="AH25" i="11"/>
  <c r="AF25" i="11"/>
  <c r="AE25" i="11"/>
  <c r="AC25" i="11"/>
  <c r="AB25" i="11"/>
  <c r="AA25" i="11"/>
  <c r="Z25" i="11"/>
  <c r="Y25" i="11"/>
  <c r="X25" i="11"/>
  <c r="W25" i="11"/>
  <c r="V25" i="11"/>
  <c r="U25" i="11"/>
  <c r="T25" i="11"/>
  <c r="AN24" i="11"/>
  <c r="AL24" i="11" s="1"/>
  <c r="AM24" i="11"/>
  <c r="AK24" i="11"/>
  <c r="AJ24" i="11"/>
  <c r="AI24" i="11"/>
  <c r="AG24" i="11" s="1"/>
  <c r="AH24" i="11"/>
  <c r="AF24" i="11"/>
  <c r="AE24" i="11"/>
  <c r="AC24" i="11"/>
  <c r="AA24" i="11" s="1"/>
  <c r="AB24" i="11"/>
  <c r="Z24" i="11"/>
  <c r="Y24" i="11"/>
  <c r="X24" i="11"/>
  <c r="V24" i="11" s="1"/>
  <c r="W24" i="11"/>
  <c r="U24" i="11"/>
  <c r="T24" i="11"/>
  <c r="AN23" i="11"/>
  <c r="AL23" i="11" s="1"/>
  <c r="AM23" i="11"/>
  <c r="AK23" i="11"/>
  <c r="AJ23" i="11"/>
  <c r="AI23" i="11"/>
  <c r="AG23" i="11" s="1"/>
  <c r="AH23" i="11"/>
  <c r="AF23" i="11"/>
  <c r="AE23" i="11"/>
  <c r="AC23" i="11"/>
  <c r="AB23" i="11"/>
  <c r="AA23" i="11"/>
  <c r="Z23" i="11"/>
  <c r="Y23" i="11"/>
  <c r="X23" i="11"/>
  <c r="W23" i="11"/>
  <c r="V23" i="11"/>
  <c r="U23" i="11"/>
  <c r="T23" i="11"/>
  <c r="AN22" i="11"/>
  <c r="AL22" i="11" s="1"/>
  <c r="AM22" i="11"/>
  <c r="AK22" i="11"/>
  <c r="AJ22" i="11"/>
  <c r="AI22" i="11"/>
  <c r="AG22" i="11" s="1"/>
  <c r="AH22" i="11"/>
  <c r="AF22" i="11"/>
  <c r="AE22" i="11"/>
  <c r="AC22" i="11"/>
  <c r="AA22" i="11" s="1"/>
  <c r="AB22" i="11"/>
  <c r="Z22" i="11"/>
  <c r="Y22" i="11"/>
  <c r="X22" i="11"/>
  <c r="V22" i="11" s="1"/>
  <c r="W22" i="11"/>
  <c r="U22" i="11"/>
  <c r="T22" i="11"/>
  <c r="AN21" i="11"/>
  <c r="AL21" i="11" s="1"/>
  <c r="AM21" i="11"/>
  <c r="AK21" i="11"/>
  <c r="AJ21" i="11"/>
  <c r="AI21" i="11"/>
  <c r="AG21" i="11" s="1"/>
  <c r="AH21" i="11"/>
  <c r="AF21" i="11"/>
  <c r="AE21" i="11"/>
  <c r="AC21" i="11"/>
  <c r="AA21" i="11" s="1"/>
  <c r="AB21" i="11"/>
  <c r="Z21" i="11"/>
  <c r="Y21" i="11"/>
  <c r="X21" i="11"/>
  <c r="W21" i="11"/>
  <c r="V21" i="11"/>
  <c r="U21" i="11"/>
  <c r="T21" i="11"/>
  <c r="AN20" i="11"/>
  <c r="AL20" i="11" s="1"/>
  <c r="AM20" i="11"/>
  <c r="AK20" i="11"/>
  <c r="AJ20" i="11"/>
  <c r="AI20" i="11"/>
  <c r="AG20" i="11" s="1"/>
  <c r="AH20" i="11"/>
  <c r="AF20" i="11"/>
  <c r="AE20" i="11"/>
  <c r="AC20" i="11"/>
  <c r="AA20" i="11" s="1"/>
  <c r="AB20" i="11"/>
  <c r="Z20" i="11"/>
  <c r="Y20" i="11"/>
  <c r="X20" i="11"/>
  <c r="V20" i="11" s="1"/>
  <c r="W20" i="11"/>
  <c r="U20" i="11"/>
  <c r="T20" i="11"/>
  <c r="AN19" i="11"/>
  <c r="AL19" i="11" s="1"/>
  <c r="AM19" i="11"/>
  <c r="AK19" i="11"/>
  <c r="AJ19" i="11"/>
  <c r="AI19" i="11"/>
  <c r="AG19" i="11" s="1"/>
  <c r="AH19" i="11"/>
  <c r="AF19" i="11"/>
  <c r="AE19" i="11"/>
  <c r="AC19" i="11"/>
  <c r="AB19" i="11"/>
  <c r="AA19" i="11"/>
  <c r="Z19" i="11"/>
  <c r="Y19" i="11"/>
  <c r="X19" i="11"/>
  <c r="W19" i="11"/>
  <c r="V19" i="11"/>
  <c r="U19" i="11"/>
  <c r="T19" i="11"/>
  <c r="AN18" i="11"/>
  <c r="AL18" i="11" s="1"/>
  <c r="AM18" i="11"/>
  <c r="AK18" i="11"/>
  <c r="AJ18" i="11"/>
  <c r="AI18" i="11"/>
  <c r="AG18" i="11" s="1"/>
  <c r="AH18" i="11"/>
  <c r="AF18" i="11"/>
  <c r="AE18" i="11"/>
  <c r="AC18" i="11"/>
  <c r="AA18" i="11" s="1"/>
  <c r="AB18" i="11"/>
  <c r="Z18" i="11"/>
  <c r="Y18" i="11"/>
  <c r="X18" i="11"/>
  <c r="V18" i="11" s="1"/>
  <c r="W18" i="11"/>
  <c r="U18" i="11"/>
  <c r="T18" i="11"/>
  <c r="AN17" i="11"/>
  <c r="AL17" i="11" s="1"/>
  <c r="AM17" i="11"/>
  <c r="AK17" i="11"/>
  <c r="AJ17" i="11"/>
  <c r="AI17" i="11"/>
  <c r="AG17" i="11" s="1"/>
  <c r="AH17" i="11"/>
  <c r="AF17" i="11"/>
  <c r="AE17" i="11"/>
  <c r="AC17" i="11"/>
  <c r="AB17" i="11"/>
  <c r="AA17" i="11"/>
  <c r="Z17" i="11"/>
  <c r="Y17" i="11"/>
  <c r="X17" i="11"/>
  <c r="W17" i="11"/>
  <c r="V17" i="11"/>
  <c r="U17" i="11"/>
  <c r="T17" i="11"/>
  <c r="AN16" i="11"/>
  <c r="AL16" i="11" s="1"/>
  <c r="AM16" i="11"/>
  <c r="AK16" i="11"/>
  <c r="AJ16" i="11"/>
  <c r="AI16" i="11"/>
  <c r="AG16" i="11" s="1"/>
  <c r="AH16" i="11"/>
  <c r="AF16" i="11"/>
  <c r="AE16" i="11"/>
  <c r="AC16" i="11"/>
  <c r="AA16" i="11" s="1"/>
  <c r="AB16" i="11"/>
  <c r="Z16" i="11"/>
  <c r="Y16" i="11"/>
  <c r="X16" i="11"/>
  <c r="V16" i="11" s="1"/>
  <c r="W16" i="11"/>
  <c r="U16" i="11"/>
  <c r="T16" i="11"/>
  <c r="AN15" i="11"/>
  <c r="AL15" i="11" s="1"/>
  <c r="AM15" i="11"/>
  <c r="AK15" i="11"/>
  <c r="AJ15" i="11"/>
  <c r="AI15" i="11"/>
  <c r="AG15" i="11" s="1"/>
  <c r="AH15" i="11"/>
  <c r="AF15" i="11"/>
  <c r="AE15" i="11"/>
  <c r="AC15" i="11"/>
  <c r="AB15" i="11"/>
  <c r="AA15" i="11"/>
  <c r="Z15" i="11"/>
  <c r="Y15" i="11"/>
  <c r="X15" i="11"/>
  <c r="W15" i="11"/>
  <c r="V15" i="11"/>
  <c r="U15" i="11"/>
  <c r="T15" i="11"/>
  <c r="AN14" i="11"/>
  <c r="AL14" i="11" s="1"/>
  <c r="AM14" i="11"/>
  <c r="AK14" i="11"/>
  <c r="AJ14" i="11"/>
  <c r="AI14" i="11"/>
  <c r="AG14" i="11" s="1"/>
  <c r="AH14" i="11"/>
  <c r="AF14" i="11"/>
  <c r="AE14" i="11"/>
  <c r="AC14" i="11"/>
  <c r="AA14" i="11" s="1"/>
  <c r="AB14" i="11"/>
  <c r="Z14" i="11"/>
  <c r="Y14" i="11"/>
  <c r="X14" i="11"/>
  <c r="V14" i="11" s="1"/>
  <c r="W14" i="11"/>
  <c r="U14" i="11"/>
  <c r="T14" i="11"/>
  <c r="AN13" i="11"/>
  <c r="AL13" i="11" s="1"/>
  <c r="AM13" i="11"/>
  <c r="AK13" i="11"/>
  <c r="AJ13" i="11"/>
  <c r="AI13" i="11"/>
  <c r="AG13" i="11" s="1"/>
  <c r="AH13" i="11"/>
  <c r="AF13" i="11"/>
  <c r="AE13" i="11"/>
  <c r="AC13" i="11"/>
  <c r="AB13" i="11"/>
  <c r="AA13" i="11"/>
  <c r="Z13" i="11"/>
  <c r="Y13" i="11"/>
  <c r="X13" i="11"/>
  <c r="W13" i="11"/>
  <c r="V13" i="11"/>
  <c r="U13" i="11"/>
  <c r="T13" i="11"/>
  <c r="AN12" i="11"/>
  <c r="AL12" i="11" s="1"/>
  <c r="AM12" i="11"/>
  <c r="AK12" i="11"/>
  <c r="AJ12" i="11"/>
  <c r="AI12" i="11"/>
  <c r="AG12" i="11" s="1"/>
  <c r="AH12" i="11"/>
  <c r="AF12" i="11"/>
  <c r="AE12" i="11"/>
  <c r="AC12" i="11"/>
  <c r="AA12" i="11" s="1"/>
  <c r="AB12" i="11"/>
  <c r="Z12" i="11"/>
  <c r="Y12" i="11"/>
  <c r="X12" i="11"/>
  <c r="V12" i="11" s="1"/>
  <c r="W12" i="11"/>
  <c r="U12" i="11"/>
  <c r="T12" i="11"/>
  <c r="AN28" i="8"/>
  <c r="AL28" i="8" s="1"/>
  <c r="AM28" i="8"/>
  <c r="AK28" i="8"/>
  <c r="AJ28" i="8"/>
  <c r="AI28" i="8"/>
  <c r="AG28" i="8" s="1"/>
  <c r="AH28" i="8"/>
  <c r="AF28" i="8"/>
  <c r="AE28" i="8"/>
  <c r="AC28" i="8"/>
  <c r="AA28" i="8" s="1"/>
  <c r="AB28" i="8"/>
  <c r="Z28" i="8"/>
  <c r="Y28" i="8"/>
  <c r="X28" i="8"/>
  <c r="V28" i="8" s="1"/>
  <c r="W28" i="8"/>
  <c r="U28" i="8"/>
  <c r="T28" i="8"/>
  <c r="AN27" i="8"/>
  <c r="AL27" i="8" s="1"/>
  <c r="AM27" i="8"/>
  <c r="AK27" i="8"/>
  <c r="AJ27" i="8"/>
  <c r="AI27" i="8"/>
  <c r="AG27" i="8" s="1"/>
  <c r="AH27" i="8"/>
  <c r="AF27" i="8"/>
  <c r="AE27" i="8"/>
  <c r="AC27" i="8"/>
  <c r="AB27" i="8"/>
  <c r="AA27" i="8"/>
  <c r="Z27" i="8"/>
  <c r="Y27" i="8"/>
  <c r="X27" i="8"/>
  <c r="W27" i="8"/>
  <c r="V27" i="8"/>
  <c r="U27" i="8"/>
  <c r="T27" i="8"/>
  <c r="AN26" i="8"/>
  <c r="AL26" i="8" s="1"/>
  <c r="AM26" i="8"/>
  <c r="AK26" i="8"/>
  <c r="AJ26" i="8"/>
  <c r="AI26" i="8"/>
  <c r="AG26" i="8" s="1"/>
  <c r="AH26" i="8"/>
  <c r="AF26" i="8"/>
  <c r="AE26" i="8"/>
  <c r="AC26" i="8"/>
  <c r="AA26" i="8" s="1"/>
  <c r="AB26" i="8"/>
  <c r="Z26" i="8"/>
  <c r="Y26" i="8"/>
  <c r="X26" i="8"/>
  <c r="V26" i="8" s="1"/>
  <c r="W26" i="8"/>
  <c r="U26" i="8"/>
  <c r="T26" i="8"/>
  <c r="AN25" i="8"/>
  <c r="AL25" i="8" s="1"/>
  <c r="AM25" i="8"/>
  <c r="AK25" i="8"/>
  <c r="AJ25" i="8"/>
  <c r="AI25" i="8"/>
  <c r="AG25" i="8" s="1"/>
  <c r="AH25" i="8"/>
  <c r="AF25" i="8"/>
  <c r="AE25" i="8"/>
  <c r="AC25" i="8"/>
  <c r="AA25" i="8" s="1"/>
  <c r="AB25" i="8"/>
  <c r="Z25" i="8"/>
  <c r="Y25" i="8"/>
  <c r="X25" i="8"/>
  <c r="V25" i="8" s="1"/>
  <c r="W25" i="8"/>
  <c r="U25" i="8"/>
  <c r="T25" i="8"/>
  <c r="AN24" i="8"/>
  <c r="AL24" i="8" s="1"/>
  <c r="AM24" i="8"/>
  <c r="AK24" i="8"/>
  <c r="AJ24" i="8"/>
  <c r="AI24" i="8"/>
  <c r="AG24" i="8" s="1"/>
  <c r="AH24" i="8"/>
  <c r="AF24" i="8"/>
  <c r="AE24" i="8"/>
  <c r="AC24" i="8"/>
  <c r="AA24" i="8" s="1"/>
  <c r="AB24" i="8"/>
  <c r="Z24" i="8"/>
  <c r="Y24" i="8"/>
  <c r="X24" i="8"/>
  <c r="W24" i="8"/>
  <c r="V24" i="8"/>
  <c r="U24" i="8"/>
  <c r="T24" i="8"/>
  <c r="AN23" i="8"/>
  <c r="AM23" i="8"/>
  <c r="AL23" i="8"/>
  <c r="AK23" i="8"/>
  <c r="AJ23" i="8"/>
  <c r="AI23" i="8"/>
  <c r="AG23" i="8" s="1"/>
  <c r="AH23" i="8"/>
  <c r="AF23" i="8"/>
  <c r="AE23" i="8"/>
  <c r="AC23" i="8"/>
  <c r="AA23" i="8" s="1"/>
  <c r="AB23" i="8"/>
  <c r="Z23" i="8"/>
  <c r="Y23" i="8"/>
  <c r="X23" i="8"/>
  <c r="V23" i="8" s="1"/>
  <c r="W23" i="8"/>
  <c r="U23" i="8"/>
  <c r="T23" i="8"/>
  <c r="AN22" i="8"/>
  <c r="AL22" i="8" s="1"/>
  <c r="AM22" i="8"/>
  <c r="AK22" i="8"/>
  <c r="AJ22" i="8"/>
  <c r="AI22" i="8"/>
  <c r="AG22" i="8" s="1"/>
  <c r="AH22" i="8"/>
  <c r="AF22" i="8"/>
  <c r="AE22" i="8"/>
  <c r="AC22" i="8"/>
  <c r="AA22" i="8" s="1"/>
  <c r="AB22" i="8"/>
  <c r="Z22" i="8"/>
  <c r="Y22" i="8"/>
  <c r="X22" i="8"/>
  <c r="W22" i="8"/>
  <c r="V22" i="8"/>
  <c r="U22" i="8"/>
  <c r="T22" i="8"/>
  <c r="AN21" i="8"/>
  <c r="AM21" i="8"/>
  <c r="AL21" i="8"/>
  <c r="AK21" i="8"/>
  <c r="AJ21" i="8"/>
  <c r="AI21" i="8"/>
  <c r="AG21" i="8" s="1"/>
  <c r="AH21" i="8"/>
  <c r="AF21" i="8"/>
  <c r="AE21" i="8"/>
  <c r="AC21" i="8"/>
  <c r="AA21" i="8" s="1"/>
  <c r="AB21" i="8"/>
  <c r="Z21" i="8"/>
  <c r="Y21" i="8"/>
  <c r="X21" i="8"/>
  <c r="V21" i="8" s="1"/>
  <c r="W21" i="8"/>
  <c r="U21" i="8"/>
  <c r="T21" i="8"/>
  <c r="AN20" i="8"/>
  <c r="AL20" i="8" s="1"/>
  <c r="AM20" i="8"/>
  <c r="AK20" i="8"/>
  <c r="AJ20" i="8"/>
  <c r="AI20" i="8"/>
  <c r="AG20" i="8" s="1"/>
  <c r="AH20" i="8"/>
  <c r="AF20" i="8"/>
  <c r="AE20" i="8"/>
  <c r="AC20" i="8"/>
  <c r="AA20" i="8" s="1"/>
  <c r="AB20" i="8"/>
  <c r="Z20" i="8"/>
  <c r="Y20" i="8"/>
  <c r="X20" i="8"/>
  <c r="W20" i="8"/>
  <c r="V20" i="8"/>
  <c r="U20" i="8"/>
  <c r="T20" i="8"/>
  <c r="AN19" i="8"/>
  <c r="AM19" i="8"/>
  <c r="AL19" i="8"/>
  <c r="AK19" i="8"/>
  <c r="AJ19" i="8"/>
  <c r="AI19" i="8"/>
  <c r="AG19" i="8" s="1"/>
  <c r="AH19" i="8"/>
  <c r="AF19" i="8"/>
  <c r="AE19" i="8"/>
  <c r="AC19" i="8"/>
  <c r="AA19" i="8" s="1"/>
  <c r="AB19" i="8"/>
  <c r="Z19" i="8"/>
  <c r="Y19" i="8"/>
  <c r="X19" i="8"/>
  <c r="V19" i="8" s="1"/>
  <c r="W19" i="8"/>
  <c r="U19" i="8"/>
  <c r="T19" i="8"/>
  <c r="AN18" i="8"/>
  <c r="AL18" i="8" s="1"/>
  <c r="AM18" i="8"/>
  <c r="AK18" i="8"/>
  <c r="AJ18" i="8"/>
  <c r="AI18" i="8"/>
  <c r="AG18" i="8" s="1"/>
  <c r="AH18" i="8"/>
  <c r="AF18" i="8"/>
  <c r="AE18" i="8"/>
  <c r="AC18" i="8"/>
  <c r="AA18" i="8" s="1"/>
  <c r="AB18" i="8"/>
  <c r="Z18" i="8"/>
  <c r="Y18" i="8"/>
  <c r="X18" i="8"/>
  <c r="W18" i="8"/>
  <c r="V18" i="8"/>
  <c r="U18" i="8"/>
  <c r="T18" i="8"/>
  <c r="AN17" i="8"/>
  <c r="AM17" i="8"/>
  <c r="AL17" i="8"/>
  <c r="AK17" i="8"/>
  <c r="AJ17" i="8"/>
  <c r="AI17" i="8"/>
  <c r="AG17" i="8" s="1"/>
  <c r="AH17" i="8"/>
  <c r="AF17" i="8"/>
  <c r="AE17" i="8"/>
  <c r="AC17" i="8"/>
  <c r="AA17" i="8" s="1"/>
  <c r="AB17" i="8"/>
  <c r="Z17" i="8"/>
  <c r="Y17" i="8"/>
  <c r="X17" i="8"/>
  <c r="V17" i="8" s="1"/>
  <c r="W17" i="8"/>
  <c r="U17" i="8"/>
  <c r="T17" i="8"/>
  <c r="AN16" i="8"/>
  <c r="AL16" i="8" s="1"/>
  <c r="AM16" i="8"/>
  <c r="AK16" i="8"/>
  <c r="AJ16" i="8"/>
  <c r="AI16" i="8"/>
  <c r="AG16" i="8" s="1"/>
  <c r="AH16" i="8"/>
  <c r="AF16" i="8"/>
  <c r="AE16" i="8"/>
  <c r="AC16" i="8"/>
  <c r="AA16" i="8" s="1"/>
  <c r="AB16" i="8"/>
  <c r="Z16" i="8"/>
  <c r="Y16" i="8"/>
  <c r="X16" i="8"/>
  <c r="W16" i="8"/>
  <c r="V16" i="8"/>
  <c r="U16" i="8"/>
  <c r="T16" i="8"/>
  <c r="AN15" i="8"/>
  <c r="AM15" i="8"/>
  <c r="AL15" i="8"/>
  <c r="AK15" i="8"/>
  <c r="AJ15" i="8"/>
  <c r="AI15" i="8"/>
  <c r="AG15" i="8" s="1"/>
  <c r="AH15" i="8"/>
  <c r="AF15" i="8"/>
  <c r="AE15" i="8"/>
  <c r="AC15" i="8"/>
  <c r="AA15" i="8" s="1"/>
  <c r="AB15" i="8"/>
  <c r="Z15" i="8"/>
  <c r="Y15" i="8"/>
  <c r="X15" i="8"/>
  <c r="V15" i="8" s="1"/>
  <c r="W15" i="8"/>
  <c r="U15" i="8"/>
  <c r="T15" i="8"/>
  <c r="AN14" i="8"/>
  <c r="AL14" i="8" s="1"/>
  <c r="AM14" i="8"/>
  <c r="AK14" i="8"/>
  <c r="AJ14" i="8"/>
  <c r="AI14" i="8"/>
  <c r="AG14" i="8" s="1"/>
  <c r="AH14" i="8"/>
  <c r="AF14" i="8"/>
  <c r="AE14" i="8"/>
  <c r="AC14" i="8"/>
  <c r="AA14" i="8" s="1"/>
  <c r="AB14" i="8"/>
  <c r="Z14" i="8"/>
  <c r="Y14" i="8"/>
  <c r="X14" i="8"/>
  <c r="W14" i="8"/>
  <c r="V14" i="8"/>
  <c r="U14" i="8"/>
  <c r="T14" i="8"/>
  <c r="AN13" i="8"/>
  <c r="AM13" i="8"/>
  <c r="AL13" i="8"/>
  <c r="AK13" i="8"/>
  <c r="AJ13" i="8"/>
  <c r="AI13" i="8"/>
  <c r="AG13" i="8" s="1"/>
  <c r="AH13" i="8"/>
  <c r="AF13" i="8"/>
  <c r="AE13" i="8"/>
  <c r="AC13" i="8"/>
  <c r="AA13" i="8" s="1"/>
  <c r="AB13" i="8"/>
  <c r="Z13" i="8"/>
  <c r="Y13" i="8"/>
  <c r="X13" i="8"/>
  <c r="V13" i="8" s="1"/>
  <c r="W13" i="8"/>
  <c r="U13" i="8"/>
  <c r="T13" i="8"/>
  <c r="AN12" i="8"/>
  <c r="AL12" i="8" s="1"/>
  <c r="AM12" i="8"/>
  <c r="AK12" i="8"/>
  <c r="AJ12" i="8"/>
  <c r="AI12" i="8"/>
  <c r="AG12" i="8" s="1"/>
  <c r="AH12" i="8"/>
  <c r="AF12" i="8"/>
  <c r="AE12" i="8"/>
  <c r="AC12" i="8"/>
  <c r="AA12" i="8" s="1"/>
  <c r="AB12" i="8"/>
  <c r="Z12" i="8"/>
  <c r="Y12" i="8"/>
  <c r="X12" i="8"/>
  <c r="W12" i="8"/>
  <c r="V12" i="8"/>
  <c r="U12" i="8"/>
  <c r="T12" i="8"/>
  <c r="AN28" i="7"/>
  <c r="AL28" i="7" s="1"/>
  <c r="AM28" i="7"/>
  <c r="AK28" i="7"/>
  <c r="AJ28" i="7"/>
  <c r="AI28" i="7"/>
  <c r="AG28" i="7" s="1"/>
  <c r="AH28" i="7"/>
  <c r="AF28" i="7"/>
  <c r="AE28" i="7"/>
  <c r="AC28" i="7"/>
  <c r="AB28" i="7"/>
  <c r="AA28" i="7"/>
  <c r="Z28" i="7"/>
  <c r="Y28" i="7"/>
  <c r="X28" i="7"/>
  <c r="V28" i="7" s="1"/>
  <c r="W28" i="7"/>
  <c r="U28" i="7"/>
  <c r="T28" i="7"/>
  <c r="AN27" i="7"/>
  <c r="AL27" i="7" s="1"/>
  <c r="AM27" i="7"/>
  <c r="AK27" i="7"/>
  <c r="AJ27" i="7"/>
  <c r="AI27" i="7"/>
  <c r="AG27" i="7" s="1"/>
  <c r="AH27" i="7"/>
  <c r="AF27" i="7"/>
  <c r="AE27" i="7"/>
  <c r="AC27" i="7"/>
  <c r="AA27" i="7" s="1"/>
  <c r="AB27" i="7"/>
  <c r="Z27" i="7"/>
  <c r="Y27" i="7"/>
  <c r="X27" i="7"/>
  <c r="W27" i="7"/>
  <c r="V27" i="7"/>
  <c r="U27" i="7"/>
  <c r="T27" i="7"/>
  <c r="AN26" i="7"/>
  <c r="AL26" i="7" s="1"/>
  <c r="AM26" i="7"/>
  <c r="AK26" i="7"/>
  <c r="AJ26" i="7"/>
  <c r="AI26" i="7"/>
  <c r="AG26" i="7" s="1"/>
  <c r="AH26" i="7"/>
  <c r="AF26" i="7"/>
  <c r="AE26" i="7"/>
  <c r="AC26" i="7"/>
  <c r="AB26" i="7"/>
  <c r="AA26" i="7"/>
  <c r="Z26" i="7"/>
  <c r="Y26" i="7"/>
  <c r="X26" i="7"/>
  <c r="V26" i="7" s="1"/>
  <c r="W26" i="7"/>
  <c r="U26" i="7"/>
  <c r="T26" i="7"/>
  <c r="AN25" i="7"/>
  <c r="AL25" i="7" s="1"/>
  <c r="AM25" i="7"/>
  <c r="AK25" i="7"/>
  <c r="AJ25" i="7"/>
  <c r="AI25" i="7"/>
  <c r="AG25" i="7" s="1"/>
  <c r="AH25" i="7"/>
  <c r="AF25" i="7"/>
  <c r="AE25" i="7"/>
  <c r="AC25" i="7"/>
  <c r="AA25" i="7" s="1"/>
  <c r="AB25" i="7"/>
  <c r="Z25" i="7"/>
  <c r="Y25" i="7"/>
  <c r="X25" i="7"/>
  <c r="W25" i="7"/>
  <c r="V25" i="7"/>
  <c r="U25" i="7"/>
  <c r="T25" i="7"/>
  <c r="AN24" i="7"/>
  <c r="AL24" i="7" s="1"/>
  <c r="AM24" i="7"/>
  <c r="AK24" i="7"/>
  <c r="AJ24" i="7"/>
  <c r="AI24" i="7"/>
  <c r="AG24" i="7" s="1"/>
  <c r="AH24" i="7"/>
  <c r="AF24" i="7"/>
  <c r="AE24" i="7"/>
  <c r="AC24" i="7"/>
  <c r="AB24" i="7"/>
  <c r="AA24" i="7"/>
  <c r="Z24" i="7"/>
  <c r="Y24" i="7"/>
  <c r="X24" i="7"/>
  <c r="V24" i="7" s="1"/>
  <c r="W24" i="7"/>
  <c r="U24" i="7"/>
  <c r="T24" i="7"/>
  <c r="AN23" i="7"/>
  <c r="AL23" i="7" s="1"/>
  <c r="AM23" i="7"/>
  <c r="AK23" i="7"/>
  <c r="AJ23" i="7"/>
  <c r="AI23" i="7"/>
  <c r="AG23" i="7" s="1"/>
  <c r="AH23" i="7"/>
  <c r="AF23" i="7"/>
  <c r="AE23" i="7"/>
  <c r="AC23" i="7"/>
  <c r="AA23" i="7" s="1"/>
  <c r="AB23" i="7"/>
  <c r="Z23" i="7"/>
  <c r="Y23" i="7"/>
  <c r="X23" i="7"/>
  <c r="W23" i="7"/>
  <c r="V23" i="7"/>
  <c r="U23" i="7"/>
  <c r="T23" i="7"/>
  <c r="AN22" i="7"/>
  <c r="AL22" i="7" s="1"/>
  <c r="AM22" i="7"/>
  <c r="AK22" i="7"/>
  <c r="AJ22" i="7"/>
  <c r="AI22" i="7"/>
  <c r="AG22" i="7" s="1"/>
  <c r="AH22" i="7"/>
  <c r="AF22" i="7"/>
  <c r="AE22" i="7"/>
  <c r="AC22" i="7"/>
  <c r="AB22" i="7"/>
  <c r="AA22" i="7"/>
  <c r="Z22" i="7"/>
  <c r="Y22" i="7"/>
  <c r="X22" i="7"/>
  <c r="V22" i="7" s="1"/>
  <c r="W22" i="7"/>
  <c r="U22" i="7"/>
  <c r="T22" i="7"/>
  <c r="AN21" i="7"/>
  <c r="AL21" i="7" s="1"/>
  <c r="AM21" i="7"/>
  <c r="AK21" i="7"/>
  <c r="AJ21" i="7"/>
  <c r="AI21" i="7"/>
  <c r="AG21" i="7" s="1"/>
  <c r="AH21" i="7"/>
  <c r="AF21" i="7"/>
  <c r="AE21" i="7"/>
  <c r="AC21" i="7"/>
  <c r="AA21" i="7" s="1"/>
  <c r="AB21" i="7"/>
  <c r="Z21" i="7"/>
  <c r="Y21" i="7"/>
  <c r="X21" i="7"/>
  <c r="V21" i="7" s="1"/>
  <c r="W21" i="7"/>
  <c r="U21" i="7"/>
  <c r="T21" i="7"/>
  <c r="AN20" i="7"/>
  <c r="AL20" i="7" s="1"/>
  <c r="AM20" i="7"/>
  <c r="AK20" i="7"/>
  <c r="AJ20" i="7"/>
  <c r="AI20" i="7"/>
  <c r="AG20" i="7" s="1"/>
  <c r="AH20" i="7"/>
  <c r="AF20" i="7"/>
  <c r="AE20" i="7"/>
  <c r="AC20" i="7"/>
  <c r="AB20" i="7"/>
  <c r="AA20" i="7"/>
  <c r="Z20" i="7"/>
  <c r="Y20" i="7"/>
  <c r="X20" i="7"/>
  <c r="V20" i="7" s="1"/>
  <c r="W20" i="7"/>
  <c r="U20" i="7"/>
  <c r="T20" i="7"/>
  <c r="AN19" i="7"/>
  <c r="AL19" i="7" s="1"/>
  <c r="AM19" i="7"/>
  <c r="AK19" i="7"/>
  <c r="AJ19" i="7"/>
  <c r="AI19" i="7"/>
  <c r="AG19" i="7" s="1"/>
  <c r="AH19" i="7"/>
  <c r="AF19" i="7"/>
  <c r="AE19" i="7"/>
  <c r="AC19" i="7"/>
  <c r="AA19" i="7" s="1"/>
  <c r="AB19" i="7"/>
  <c r="Z19" i="7"/>
  <c r="Y19" i="7"/>
  <c r="X19" i="7"/>
  <c r="W19" i="7"/>
  <c r="V19" i="7"/>
  <c r="U19" i="7"/>
  <c r="T19" i="7"/>
  <c r="AN18" i="7"/>
  <c r="AL18" i="7" s="1"/>
  <c r="AM18" i="7"/>
  <c r="AK18" i="7"/>
  <c r="AJ18" i="7"/>
  <c r="AI18" i="7"/>
  <c r="AG18" i="7" s="1"/>
  <c r="AH18" i="7"/>
  <c r="AF18" i="7"/>
  <c r="AE18" i="7"/>
  <c r="AC18" i="7"/>
  <c r="AB18" i="7"/>
  <c r="AA18" i="7"/>
  <c r="Z18" i="7"/>
  <c r="Y18" i="7"/>
  <c r="X18" i="7"/>
  <c r="V18" i="7" s="1"/>
  <c r="W18" i="7"/>
  <c r="U18" i="7"/>
  <c r="T18" i="7"/>
  <c r="AN17" i="7"/>
  <c r="AL17" i="7" s="1"/>
  <c r="AM17" i="7"/>
  <c r="AK17" i="7"/>
  <c r="AJ17" i="7"/>
  <c r="AI17" i="7"/>
  <c r="AG17" i="7" s="1"/>
  <c r="AH17" i="7"/>
  <c r="AF17" i="7"/>
  <c r="AE17" i="7"/>
  <c r="AC17" i="7"/>
  <c r="AA17" i="7" s="1"/>
  <c r="AB17" i="7"/>
  <c r="Z17" i="7"/>
  <c r="Y17" i="7"/>
  <c r="X17" i="7"/>
  <c r="W17" i="7"/>
  <c r="V17" i="7"/>
  <c r="U17" i="7"/>
  <c r="T17" i="7"/>
  <c r="AN16" i="7"/>
  <c r="AL16" i="7" s="1"/>
  <c r="AM16" i="7"/>
  <c r="AK16" i="7"/>
  <c r="AJ16" i="7"/>
  <c r="AI16" i="7"/>
  <c r="AG16" i="7" s="1"/>
  <c r="AH16" i="7"/>
  <c r="AF16" i="7"/>
  <c r="AE16" i="7"/>
  <c r="AC16" i="7"/>
  <c r="AA16" i="7" s="1"/>
  <c r="AB16" i="7"/>
  <c r="Z16" i="7"/>
  <c r="Y16" i="7"/>
  <c r="X16" i="7"/>
  <c r="V16" i="7" s="1"/>
  <c r="W16" i="7"/>
  <c r="U16" i="7"/>
  <c r="T16" i="7"/>
  <c r="AN15" i="7"/>
  <c r="AL15" i="7" s="1"/>
  <c r="AM15" i="7"/>
  <c r="AK15" i="7"/>
  <c r="AJ15" i="7"/>
  <c r="AI15" i="7"/>
  <c r="AG15" i="7" s="1"/>
  <c r="AH15" i="7"/>
  <c r="AF15" i="7"/>
  <c r="AE15" i="7"/>
  <c r="AC15" i="7"/>
  <c r="AA15" i="7" s="1"/>
  <c r="AB15" i="7"/>
  <c r="Z15" i="7"/>
  <c r="Y15" i="7"/>
  <c r="X15" i="7"/>
  <c r="W15" i="7"/>
  <c r="V15" i="7"/>
  <c r="U15" i="7"/>
  <c r="T15" i="7"/>
  <c r="AN14" i="7"/>
  <c r="AL14" i="7" s="1"/>
  <c r="AM14" i="7"/>
  <c r="AK14" i="7"/>
  <c r="AJ14" i="7"/>
  <c r="AI14" i="7"/>
  <c r="AG14" i="7" s="1"/>
  <c r="AH14" i="7"/>
  <c r="AF14" i="7"/>
  <c r="AE14" i="7"/>
  <c r="AC14" i="7"/>
  <c r="AB14" i="7"/>
  <c r="AA14" i="7"/>
  <c r="Z14" i="7"/>
  <c r="Y14" i="7"/>
  <c r="X14" i="7"/>
  <c r="V14" i="7" s="1"/>
  <c r="W14" i="7"/>
  <c r="U14" i="7"/>
  <c r="T14" i="7"/>
  <c r="AN13" i="7"/>
  <c r="AL13" i="7" s="1"/>
  <c r="AM13" i="7"/>
  <c r="AK13" i="7"/>
  <c r="AJ13" i="7"/>
  <c r="AI13" i="7"/>
  <c r="AG13" i="7" s="1"/>
  <c r="AH13" i="7"/>
  <c r="AF13" i="7"/>
  <c r="AE13" i="7"/>
  <c r="AC13" i="7"/>
  <c r="AA13" i="7" s="1"/>
  <c r="AB13" i="7"/>
  <c r="Z13" i="7"/>
  <c r="Y13" i="7"/>
  <c r="X13" i="7"/>
  <c r="W13" i="7"/>
  <c r="V13" i="7"/>
  <c r="U13" i="7"/>
  <c r="T13" i="7"/>
  <c r="AN12" i="7"/>
  <c r="AL12" i="7" s="1"/>
  <c r="AM12" i="7"/>
  <c r="AK12" i="7"/>
  <c r="AJ12" i="7"/>
  <c r="AI12" i="7"/>
  <c r="AG12" i="7" s="1"/>
  <c r="AH12" i="7"/>
  <c r="AF12" i="7"/>
  <c r="AE12" i="7"/>
  <c r="AC12" i="7"/>
  <c r="AA12" i="7" s="1"/>
  <c r="AB12" i="7"/>
  <c r="Z12" i="7"/>
  <c r="Y12" i="7"/>
  <c r="X12" i="7"/>
  <c r="V12" i="7" s="1"/>
  <c r="W12" i="7"/>
  <c r="U12" i="7"/>
  <c r="T12" i="7"/>
  <c r="AN28" i="6"/>
  <c r="AL28" i="6" s="1"/>
  <c r="AM28" i="6"/>
  <c r="AK28" i="6"/>
  <c r="AJ28" i="6"/>
  <c r="AI28" i="6"/>
  <c r="AG28" i="6" s="1"/>
  <c r="AH28" i="6"/>
  <c r="AF28" i="6"/>
  <c r="AE28" i="6"/>
  <c r="AC28" i="6"/>
  <c r="AB28" i="6"/>
  <c r="AA28" i="6"/>
  <c r="Z28" i="6"/>
  <c r="Y28" i="6"/>
  <c r="X28" i="6"/>
  <c r="V28" i="6" s="1"/>
  <c r="W28" i="6"/>
  <c r="U28" i="6"/>
  <c r="T28" i="6"/>
  <c r="AN27" i="6"/>
  <c r="AL27" i="6" s="1"/>
  <c r="AM27" i="6"/>
  <c r="AK27" i="6"/>
  <c r="AJ27" i="6"/>
  <c r="AI27" i="6"/>
  <c r="AG27" i="6" s="1"/>
  <c r="AH27" i="6"/>
  <c r="AF27" i="6"/>
  <c r="AE27" i="6"/>
  <c r="AC27" i="6"/>
  <c r="AA27" i="6" s="1"/>
  <c r="AB27" i="6"/>
  <c r="Z27" i="6"/>
  <c r="Y27" i="6"/>
  <c r="X27" i="6"/>
  <c r="W27" i="6"/>
  <c r="V27" i="6"/>
  <c r="U27" i="6"/>
  <c r="T27" i="6"/>
  <c r="AN26" i="6"/>
  <c r="AL26" i="6" s="1"/>
  <c r="AM26" i="6"/>
  <c r="AK26" i="6"/>
  <c r="AJ26" i="6"/>
  <c r="AI26" i="6"/>
  <c r="AG26" i="6" s="1"/>
  <c r="AH26" i="6"/>
  <c r="AF26" i="6"/>
  <c r="AE26" i="6"/>
  <c r="AC26" i="6"/>
  <c r="AB26" i="6"/>
  <c r="AA26" i="6"/>
  <c r="Z26" i="6"/>
  <c r="Y26" i="6"/>
  <c r="X26" i="6"/>
  <c r="V26" i="6" s="1"/>
  <c r="W26" i="6"/>
  <c r="U26" i="6"/>
  <c r="T26" i="6"/>
  <c r="AN25" i="6"/>
  <c r="AL25" i="6" s="1"/>
  <c r="AM25" i="6"/>
  <c r="AK25" i="6"/>
  <c r="AJ25" i="6"/>
  <c r="AI25" i="6"/>
  <c r="AG25" i="6" s="1"/>
  <c r="AH25" i="6"/>
  <c r="AF25" i="6"/>
  <c r="AE25" i="6"/>
  <c r="AC25" i="6"/>
  <c r="AA25" i="6" s="1"/>
  <c r="AB25" i="6"/>
  <c r="Z25" i="6"/>
  <c r="Y25" i="6"/>
  <c r="X25" i="6"/>
  <c r="W25" i="6"/>
  <c r="V25" i="6"/>
  <c r="U25" i="6"/>
  <c r="T25" i="6"/>
  <c r="AN24" i="6"/>
  <c r="AL24" i="6" s="1"/>
  <c r="AM24" i="6"/>
  <c r="AK24" i="6"/>
  <c r="AJ24" i="6"/>
  <c r="AI24" i="6"/>
  <c r="AG24" i="6" s="1"/>
  <c r="AH24" i="6"/>
  <c r="AF24" i="6"/>
  <c r="AE24" i="6"/>
  <c r="AC24" i="6"/>
  <c r="AB24" i="6"/>
  <c r="AA24" i="6"/>
  <c r="Z24" i="6"/>
  <c r="Y24" i="6"/>
  <c r="X24" i="6"/>
  <c r="V24" i="6" s="1"/>
  <c r="W24" i="6"/>
  <c r="U24" i="6"/>
  <c r="T24" i="6"/>
  <c r="AN23" i="6"/>
  <c r="AL23" i="6" s="1"/>
  <c r="AM23" i="6"/>
  <c r="AK23" i="6"/>
  <c r="AJ23" i="6"/>
  <c r="AI23" i="6"/>
  <c r="AG23" i="6" s="1"/>
  <c r="AH23" i="6"/>
  <c r="AF23" i="6"/>
  <c r="AE23" i="6"/>
  <c r="AC23" i="6"/>
  <c r="AA23" i="6" s="1"/>
  <c r="AB23" i="6"/>
  <c r="Z23" i="6"/>
  <c r="Y23" i="6"/>
  <c r="X23" i="6"/>
  <c r="W23" i="6"/>
  <c r="V23" i="6"/>
  <c r="U23" i="6"/>
  <c r="T23" i="6"/>
  <c r="AN22" i="6"/>
  <c r="AL22" i="6" s="1"/>
  <c r="AM22" i="6"/>
  <c r="AK22" i="6"/>
  <c r="AJ22" i="6"/>
  <c r="AI22" i="6"/>
  <c r="AG22" i="6" s="1"/>
  <c r="AH22" i="6"/>
  <c r="AF22" i="6"/>
  <c r="AE22" i="6"/>
  <c r="AC22" i="6"/>
  <c r="AB22" i="6"/>
  <c r="AA22" i="6"/>
  <c r="Z22" i="6"/>
  <c r="Y22" i="6"/>
  <c r="X22" i="6"/>
  <c r="V22" i="6" s="1"/>
  <c r="W22" i="6"/>
  <c r="U22" i="6"/>
  <c r="T22" i="6"/>
  <c r="AN21" i="6"/>
  <c r="AL21" i="6" s="1"/>
  <c r="AM21" i="6"/>
  <c r="AK21" i="6"/>
  <c r="AJ21" i="6"/>
  <c r="AI21" i="6"/>
  <c r="AG21" i="6" s="1"/>
  <c r="AH21" i="6"/>
  <c r="AF21" i="6"/>
  <c r="AE21" i="6"/>
  <c r="AC21" i="6"/>
  <c r="AA21" i="6" s="1"/>
  <c r="AB21" i="6"/>
  <c r="Z21" i="6"/>
  <c r="Y21" i="6"/>
  <c r="X21" i="6"/>
  <c r="V21" i="6" s="1"/>
  <c r="W21" i="6"/>
  <c r="U21" i="6"/>
  <c r="T21" i="6"/>
  <c r="AN20" i="6"/>
  <c r="AL20" i="6" s="1"/>
  <c r="AM20" i="6"/>
  <c r="AK20" i="6"/>
  <c r="AJ20" i="6"/>
  <c r="AI20" i="6"/>
  <c r="AG20" i="6" s="1"/>
  <c r="AH20" i="6"/>
  <c r="AF20" i="6"/>
  <c r="AE20" i="6"/>
  <c r="AC20" i="6"/>
  <c r="AB20" i="6"/>
  <c r="AA20" i="6"/>
  <c r="Z20" i="6"/>
  <c r="Y20" i="6"/>
  <c r="X20" i="6"/>
  <c r="V20" i="6" s="1"/>
  <c r="W20" i="6"/>
  <c r="U20" i="6"/>
  <c r="T20" i="6"/>
  <c r="AN19" i="6"/>
  <c r="AL19" i="6" s="1"/>
  <c r="AM19" i="6"/>
  <c r="AK19" i="6"/>
  <c r="AJ19" i="6"/>
  <c r="AI19" i="6"/>
  <c r="AG19" i="6" s="1"/>
  <c r="AH19" i="6"/>
  <c r="AF19" i="6"/>
  <c r="AE19" i="6"/>
  <c r="AC19" i="6"/>
  <c r="AA19" i="6" s="1"/>
  <c r="AB19" i="6"/>
  <c r="Z19" i="6"/>
  <c r="Y19" i="6"/>
  <c r="X19" i="6"/>
  <c r="W19" i="6"/>
  <c r="V19" i="6"/>
  <c r="U19" i="6"/>
  <c r="T19" i="6"/>
  <c r="AN18" i="6"/>
  <c r="AL18" i="6" s="1"/>
  <c r="AM18" i="6"/>
  <c r="AK18" i="6"/>
  <c r="AJ18" i="6"/>
  <c r="AI18" i="6"/>
  <c r="AG18" i="6" s="1"/>
  <c r="AH18" i="6"/>
  <c r="AF18" i="6"/>
  <c r="AE18" i="6"/>
  <c r="AC18" i="6"/>
  <c r="AB18" i="6"/>
  <c r="AA18" i="6"/>
  <c r="Z18" i="6"/>
  <c r="Y18" i="6"/>
  <c r="X18" i="6"/>
  <c r="V18" i="6" s="1"/>
  <c r="W18" i="6"/>
  <c r="U18" i="6"/>
  <c r="T18" i="6"/>
  <c r="AN17" i="6"/>
  <c r="AL17" i="6" s="1"/>
  <c r="AM17" i="6"/>
  <c r="AK17" i="6"/>
  <c r="AJ17" i="6"/>
  <c r="AI17" i="6"/>
  <c r="AG17" i="6" s="1"/>
  <c r="AH17" i="6"/>
  <c r="AF17" i="6"/>
  <c r="AE17" i="6"/>
  <c r="AC17" i="6"/>
  <c r="AA17" i="6" s="1"/>
  <c r="AB17" i="6"/>
  <c r="Z17" i="6"/>
  <c r="Y17" i="6"/>
  <c r="X17" i="6"/>
  <c r="W17" i="6"/>
  <c r="V17" i="6"/>
  <c r="U17" i="6"/>
  <c r="T17" i="6"/>
  <c r="AN16" i="6"/>
  <c r="AL16" i="6" s="1"/>
  <c r="AM16" i="6"/>
  <c r="AK16" i="6"/>
  <c r="AJ16" i="6"/>
  <c r="AI16" i="6"/>
  <c r="AG16" i="6" s="1"/>
  <c r="AH16" i="6"/>
  <c r="AF16" i="6"/>
  <c r="AE16" i="6"/>
  <c r="AC16" i="6"/>
  <c r="AA16" i="6" s="1"/>
  <c r="AB16" i="6"/>
  <c r="Z16" i="6"/>
  <c r="Y16" i="6"/>
  <c r="X16" i="6"/>
  <c r="V16" i="6" s="1"/>
  <c r="W16" i="6"/>
  <c r="U16" i="6"/>
  <c r="T16" i="6"/>
  <c r="AN15" i="6"/>
  <c r="AL15" i="6" s="1"/>
  <c r="AM15" i="6"/>
  <c r="AK15" i="6"/>
  <c r="AJ15" i="6"/>
  <c r="AI15" i="6"/>
  <c r="AG15" i="6" s="1"/>
  <c r="AH15" i="6"/>
  <c r="AF15" i="6"/>
  <c r="AE15" i="6"/>
  <c r="AC15" i="6"/>
  <c r="AA15" i="6" s="1"/>
  <c r="AB15" i="6"/>
  <c r="Z15" i="6"/>
  <c r="Y15" i="6"/>
  <c r="X15" i="6"/>
  <c r="W15" i="6"/>
  <c r="V15" i="6"/>
  <c r="U15" i="6"/>
  <c r="T15" i="6"/>
  <c r="AN14" i="6"/>
  <c r="AL14" i="6" s="1"/>
  <c r="AM14" i="6"/>
  <c r="AK14" i="6"/>
  <c r="AJ14" i="6"/>
  <c r="AI14" i="6"/>
  <c r="AG14" i="6" s="1"/>
  <c r="AH14" i="6"/>
  <c r="AF14" i="6"/>
  <c r="AE14" i="6"/>
  <c r="AC14" i="6"/>
  <c r="AB14" i="6"/>
  <c r="AA14" i="6"/>
  <c r="Z14" i="6"/>
  <c r="Y14" i="6"/>
  <c r="X14" i="6"/>
  <c r="V14" i="6" s="1"/>
  <c r="W14" i="6"/>
  <c r="U14" i="6"/>
  <c r="T14" i="6"/>
  <c r="AN13" i="6"/>
  <c r="AL13" i="6" s="1"/>
  <c r="AM13" i="6"/>
  <c r="AK13" i="6"/>
  <c r="AJ13" i="6"/>
  <c r="AI13" i="6"/>
  <c r="AG13" i="6" s="1"/>
  <c r="AH13" i="6"/>
  <c r="AF13" i="6"/>
  <c r="AE13" i="6"/>
  <c r="AC13" i="6"/>
  <c r="AA13" i="6" s="1"/>
  <c r="AB13" i="6"/>
  <c r="Z13" i="6"/>
  <c r="Y13" i="6"/>
  <c r="X13" i="6"/>
  <c r="W13" i="6"/>
  <c r="V13" i="6"/>
  <c r="U13" i="6"/>
  <c r="T13" i="6"/>
  <c r="AN12" i="6"/>
  <c r="AL12" i="6" s="1"/>
  <c r="AM12" i="6"/>
  <c r="AK12" i="6"/>
  <c r="AJ12" i="6"/>
  <c r="AI12" i="6"/>
  <c r="AG12" i="6" s="1"/>
  <c r="AH12" i="6"/>
  <c r="AF12" i="6"/>
  <c r="AE12" i="6"/>
  <c r="AC12" i="6"/>
  <c r="AA12" i="6" s="1"/>
  <c r="AB12" i="6"/>
  <c r="Z12" i="6"/>
  <c r="Y12" i="6"/>
  <c r="X12" i="6"/>
  <c r="V12" i="6" s="1"/>
  <c r="W12" i="6"/>
  <c r="U12" i="6"/>
  <c r="T12" i="6"/>
  <c r="AN28" i="5"/>
  <c r="AL28" i="5" s="1"/>
  <c r="AM28" i="5"/>
  <c r="AK28" i="5"/>
  <c r="AJ28" i="5"/>
  <c r="AI28" i="5"/>
  <c r="AG28" i="5" s="1"/>
  <c r="AH28" i="5"/>
  <c r="AF28" i="5"/>
  <c r="AE28" i="5"/>
  <c r="AC28" i="5"/>
  <c r="AA28" i="5" s="1"/>
  <c r="AB28" i="5"/>
  <c r="Z28" i="5"/>
  <c r="Y28" i="5"/>
  <c r="X28" i="5"/>
  <c r="W28" i="5"/>
  <c r="V28" i="5"/>
  <c r="U28" i="5"/>
  <c r="T28" i="5"/>
  <c r="AN27" i="5"/>
  <c r="AL27" i="5" s="1"/>
  <c r="AM27" i="5"/>
  <c r="AK27" i="5"/>
  <c r="AJ27" i="5"/>
  <c r="AI27" i="5"/>
  <c r="AG27" i="5" s="1"/>
  <c r="AH27" i="5"/>
  <c r="AF27" i="5"/>
  <c r="AE27" i="5"/>
  <c r="AC27" i="5"/>
  <c r="AB27" i="5"/>
  <c r="AA27" i="5"/>
  <c r="Z27" i="5"/>
  <c r="Y27" i="5"/>
  <c r="X27" i="5"/>
  <c r="V27" i="5" s="1"/>
  <c r="W27" i="5"/>
  <c r="U27" i="5"/>
  <c r="T27" i="5"/>
  <c r="AN26" i="5"/>
  <c r="AL26" i="5" s="1"/>
  <c r="AM26" i="5"/>
  <c r="AK26" i="5"/>
  <c r="AJ26" i="5"/>
  <c r="AI26" i="5"/>
  <c r="AG26" i="5" s="1"/>
  <c r="AH26" i="5"/>
  <c r="AF26" i="5"/>
  <c r="AE26" i="5"/>
  <c r="AC26" i="5"/>
  <c r="AA26" i="5" s="1"/>
  <c r="AB26" i="5"/>
  <c r="Z26" i="5"/>
  <c r="Y26" i="5"/>
  <c r="X26" i="5"/>
  <c r="W26" i="5"/>
  <c r="V26" i="5"/>
  <c r="U26" i="5"/>
  <c r="T26" i="5"/>
  <c r="AN25" i="5"/>
  <c r="AL25" i="5" s="1"/>
  <c r="AM25" i="5"/>
  <c r="AK25" i="5"/>
  <c r="AJ25" i="5"/>
  <c r="AI25" i="5"/>
  <c r="AG25" i="5" s="1"/>
  <c r="AH25" i="5"/>
  <c r="AF25" i="5"/>
  <c r="AE25" i="5"/>
  <c r="AC25" i="5"/>
  <c r="AB25" i="5"/>
  <c r="AA25" i="5"/>
  <c r="Z25" i="5"/>
  <c r="Y25" i="5"/>
  <c r="X25" i="5"/>
  <c r="V25" i="5" s="1"/>
  <c r="W25" i="5"/>
  <c r="U25" i="5"/>
  <c r="T25" i="5"/>
  <c r="AN24" i="5"/>
  <c r="AL24" i="5" s="1"/>
  <c r="AM24" i="5"/>
  <c r="AK24" i="5"/>
  <c r="AJ24" i="5"/>
  <c r="AI24" i="5"/>
  <c r="AG24" i="5" s="1"/>
  <c r="AH24" i="5"/>
  <c r="AF24" i="5"/>
  <c r="AE24" i="5"/>
  <c r="AC24" i="5"/>
  <c r="AA24" i="5" s="1"/>
  <c r="AB24" i="5"/>
  <c r="Z24" i="5"/>
  <c r="Y24" i="5"/>
  <c r="X24" i="5"/>
  <c r="W24" i="5"/>
  <c r="V24" i="5"/>
  <c r="U24" i="5"/>
  <c r="T24" i="5"/>
  <c r="AN23" i="5"/>
  <c r="AL23" i="5" s="1"/>
  <c r="AM23" i="5"/>
  <c r="AK23" i="5"/>
  <c r="AJ23" i="5"/>
  <c r="AI23" i="5"/>
  <c r="AG23" i="5" s="1"/>
  <c r="AH23" i="5"/>
  <c r="AF23" i="5"/>
  <c r="AE23" i="5"/>
  <c r="AC23" i="5"/>
  <c r="AB23" i="5"/>
  <c r="AA23" i="5"/>
  <c r="Z23" i="5"/>
  <c r="Y23" i="5"/>
  <c r="X23" i="5"/>
  <c r="V23" i="5" s="1"/>
  <c r="W23" i="5"/>
  <c r="U23" i="5"/>
  <c r="T23" i="5"/>
  <c r="AN22" i="5"/>
  <c r="AL22" i="5" s="1"/>
  <c r="AM22" i="5"/>
  <c r="AK22" i="5"/>
  <c r="AJ22" i="5"/>
  <c r="AI22" i="5"/>
  <c r="AG22" i="5" s="1"/>
  <c r="AH22" i="5"/>
  <c r="AF22" i="5"/>
  <c r="AE22" i="5"/>
  <c r="AC22" i="5"/>
  <c r="AA22" i="5" s="1"/>
  <c r="AB22" i="5"/>
  <c r="Z22" i="5"/>
  <c r="Y22" i="5"/>
  <c r="X22" i="5"/>
  <c r="W22" i="5"/>
  <c r="V22" i="5"/>
  <c r="U22" i="5"/>
  <c r="T22" i="5"/>
  <c r="AN21" i="5"/>
  <c r="AL21" i="5" s="1"/>
  <c r="AM21" i="5"/>
  <c r="AK21" i="5"/>
  <c r="AJ21" i="5"/>
  <c r="AI21" i="5"/>
  <c r="AG21" i="5" s="1"/>
  <c r="AH21" i="5"/>
  <c r="AF21" i="5"/>
  <c r="AE21" i="5"/>
  <c r="AC21" i="5"/>
  <c r="AA21" i="5" s="1"/>
  <c r="AB21" i="5"/>
  <c r="Z21" i="5"/>
  <c r="Y21" i="5"/>
  <c r="X21" i="5"/>
  <c r="V21" i="5" s="1"/>
  <c r="W21" i="5"/>
  <c r="U21" i="5"/>
  <c r="T21" i="5"/>
  <c r="AN20" i="5"/>
  <c r="AL20" i="5" s="1"/>
  <c r="AM20" i="5"/>
  <c r="AK20" i="5"/>
  <c r="AJ20" i="5"/>
  <c r="AI20" i="5"/>
  <c r="AG20" i="5" s="1"/>
  <c r="AH20" i="5"/>
  <c r="AF20" i="5"/>
  <c r="AE20" i="5"/>
  <c r="AC20" i="5"/>
  <c r="AA20" i="5" s="1"/>
  <c r="AB20" i="5"/>
  <c r="Z20" i="5"/>
  <c r="Y20" i="5"/>
  <c r="X20" i="5"/>
  <c r="W20" i="5"/>
  <c r="V20" i="5"/>
  <c r="U20" i="5"/>
  <c r="T20" i="5"/>
  <c r="AN19" i="5"/>
  <c r="AL19" i="5" s="1"/>
  <c r="AM19" i="5"/>
  <c r="AK19" i="5"/>
  <c r="AJ19" i="5"/>
  <c r="AI19" i="5"/>
  <c r="AG19" i="5" s="1"/>
  <c r="AH19" i="5"/>
  <c r="AF19" i="5"/>
  <c r="AE19" i="5"/>
  <c r="AC19" i="5"/>
  <c r="AB19" i="5"/>
  <c r="AA19" i="5"/>
  <c r="Z19" i="5"/>
  <c r="Y19" i="5"/>
  <c r="X19" i="5"/>
  <c r="V19" i="5" s="1"/>
  <c r="W19" i="5"/>
  <c r="U19" i="5"/>
  <c r="T19" i="5"/>
  <c r="AN18" i="5"/>
  <c r="AL18" i="5" s="1"/>
  <c r="AM18" i="5"/>
  <c r="AK18" i="5"/>
  <c r="AJ18" i="5"/>
  <c r="AI18" i="5"/>
  <c r="AG18" i="5" s="1"/>
  <c r="AH18" i="5"/>
  <c r="AF18" i="5"/>
  <c r="AE18" i="5"/>
  <c r="AC18" i="5"/>
  <c r="AA18" i="5" s="1"/>
  <c r="AB18" i="5"/>
  <c r="Z18" i="5"/>
  <c r="Y18" i="5"/>
  <c r="X18" i="5"/>
  <c r="W18" i="5"/>
  <c r="V18" i="5"/>
  <c r="U18" i="5"/>
  <c r="T18" i="5"/>
  <c r="AN17" i="5"/>
  <c r="AL17" i="5" s="1"/>
  <c r="AM17" i="5"/>
  <c r="AK17" i="5"/>
  <c r="AJ17" i="5"/>
  <c r="AI17" i="5"/>
  <c r="AG17" i="5" s="1"/>
  <c r="AH17" i="5"/>
  <c r="AF17" i="5"/>
  <c r="AE17" i="5"/>
  <c r="AC17" i="5"/>
  <c r="AB17" i="5"/>
  <c r="AA17" i="5"/>
  <c r="Z17" i="5"/>
  <c r="Y17" i="5"/>
  <c r="X17" i="5"/>
  <c r="V17" i="5" s="1"/>
  <c r="W17" i="5"/>
  <c r="U17" i="5"/>
  <c r="T17" i="5"/>
  <c r="AN16" i="5"/>
  <c r="AL16" i="5" s="1"/>
  <c r="AM16" i="5"/>
  <c r="AK16" i="5"/>
  <c r="AJ16" i="5"/>
  <c r="AI16" i="5"/>
  <c r="AG16" i="5" s="1"/>
  <c r="AH16" i="5"/>
  <c r="AF16" i="5"/>
  <c r="AE16" i="5"/>
  <c r="AC16" i="5"/>
  <c r="AA16" i="5" s="1"/>
  <c r="AB16" i="5"/>
  <c r="Z16" i="5"/>
  <c r="Y16" i="5"/>
  <c r="X16" i="5"/>
  <c r="V16" i="5" s="1"/>
  <c r="W16" i="5"/>
  <c r="U16" i="5"/>
  <c r="T16" i="5"/>
  <c r="AN15" i="5"/>
  <c r="AL15" i="5" s="1"/>
  <c r="AM15" i="5"/>
  <c r="AK15" i="5"/>
  <c r="AJ15" i="5"/>
  <c r="AI15" i="5"/>
  <c r="AG15" i="5" s="1"/>
  <c r="AH15" i="5"/>
  <c r="AF15" i="5"/>
  <c r="AE15" i="5"/>
  <c r="AC15" i="5"/>
  <c r="AB15" i="5"/>
  <c r="AA15" i="5"/>
  <c r="Z15" i="5"/>
  <c r="Y15" i="5"/>
  <c r="X15" i="5"/>
  <c r="V15" i="5" s="1"/>
  <c r="W15" i="5"/>
  <c r="U15" i="5"/>
  <c r="T15" i="5"/>
  <c r="AN14" i="5"/>
  <c r="AL14" i="5" s="1"/>
  <c r="AM14" i="5"/>
  <c r="AK14" i="5"/>
  <c r="AJ14" i="5"/>
  <c r="AI14" i="5"/>
  <c r="AG14" i="5" s="1"/>
  <c r="AH14" i="5"/>
  <c r="AF14" i="5"/>
  <c r="AE14" i="5"/>
  <c r="AC14" i="5"/>
  <c r="AA14" i="5" s="1"/>
  <c r="AB14" i="5"/>
  <c r="Z14" i="5"/>
  <c r="Y14" i="5"/>
  <c r="X14" i="5"/>
  <c r="W14" i="5"/>
  <c r="V14" i="5"/>
  <c r="U14" i="5"/>
  <c r="T14" i="5"/>
  <c r="AN13" i="5"/>
  <c r="AL13" i="5" s="1"/>
  <c r="AM13" i="5"/>
  <c r="AK13" i="5"/>
  <c r="AJ13" i="5"/>
  <c r="AI13" i="5"/>
  <c r="AG13" i="5" s="1"/>
  <c r="AH13" i="5"/>
  <c r="AF13" i="5"/>
  <c r="AE13" i="5"/>
  <c r="AC13" i="5"/>
  <c r="AB13" i="5"/>
  <c r="AA13" i="5"/>
  <c r="Z13" i="5"/>
  <c r="Y13" i="5"/>
  <c r="X13" i="5"/>
  <c r="V13" i="5" s="1"/>
  <c r="W13" i="5"/>
  <c r="U13" i="5"/>
  <c r="T13" i="5"/>
  <c r="AN12" i="5"/>
  <c r="AL12" i="5" s="1"/>
  <c r="AM12" i="5"/>
  <c r="AK12" i="5"/>
  <c r="AJ12" i="5"/>
  <c r="AI12" i="5"/>
  <c r="AG12" i="5" s="1"/>
  <c r="AH12" i="5"/>
  <c r="AF12" i="5"/>
  <c r="AE12" i="5"/>
  <c r="AC12" i="5"/>
  <c r="AA12" i="5" s="1"/>
  <c r="AB12" i="5"/>
  <c r="Z12" i="5"/>
  <c r="Y12" i="5"/>
  <c r="X12" i="5"/>
  <c r="W12" i="5"/>
  <c r="V12" i="5"/>
  <c r="U12" i="5"/>
  <c r="T12" i="5"/>
  <c r="AN28" i="2"/>
  <c r="AL28" i="2" s="1"/>
  <c r="AM28" i="2"/>
  <c r="AK28" i="2"/>
  <c r="AJ28" i="2"/>
  <c r="AI28" i="2"/>
  <c r="AG28" i="2" s="1"/>
  <c r="AH28" i="2"/>
  <c r="AF28" i="2"/>
  <c r="AE28" i="2"/>
  <c r="AC28" i="2"/>
  <c r="AB28" i="2"/>
  <c r="AA28" i="2"/>
  <c r="Z28" i="2"/>
  <c r="Y28" i="2"/>
  <c r="X28" i="2"/>
  <c r="V28" i="2" s="1"/>
  <c r="W28" i="2"/>
  <c r="U28" i="2"/>
  <c r="T28" i="2"/>
  <c r="AN27" i="2"/>
  <c r="AL27" i="2" s="1"/>
  <c r="AM27" i="2"/>
  <c r="AK27" i="2"/>
  <c r="AJ27" i="2"/>
  <c r="AI27" i="2"/>
  <c r="AG27" i="2" s="1"/>
  <c r="AH27" i="2"/>
  <c r="AF27" i="2"/>
  <c r="AE27" i="2"/>
  <c r="AC27" i="2"/>
  <c r="AA27" i="2" s="1"/>
  <c r="AB27" i="2"/>
  <c r="Z27" i="2"/>
  <c r="Y27" i="2"/>
  <c r="X27" i="2"/>
  <c r="W27" i="2"/>
  <c r="V27" i="2"/>
  <c r="U27" i="2"/>
  <c r="T27" i="2"/>
  <c r="AN26" i="2"/>
  <c r="AL26" i="2" s="1"/>
  <c r="AM26" i="2"/>
  <c r="AK26" i="2"/>
  <c r="AJ26" i="2"/>
  <c r="AI26" i="2"/>
  <c r="AG26" i="2" s="1"/>
  <c r="AH26" i="2"/>
  <c r="AF26" i="2"/>
  <c r="AE26" i="2"/>
  <c r="AC26" i="2"/>
  <c r="AB26" i="2"/>
  <c r="AA26" i="2"/>
  <c r="Z26" i="2"/>
  <c r="Y26" i="2"/>
  <c r="X26" i="2"/>
  <c r="V26" i="2" s="1"/>
  <c r="W26" i="2"/>
  <c r="U26" i="2"/>
  <c r="T26" i="2"/>
  <c r="AN25" i="2"/>
  <c r="AL25" i="2" s="1"/>
  <c r="AM25" i="2"/>
  <c r="AK25" i="2"/>
  <c r="AJ25" i="2"/>
  <c r="AI25" i="2"/>
  <c r="AG25" i="2" s="1"/>
  <c r="AH25" i="2"/>
  <c r="AF25" i="2"/>
  <c r="AE25" i="2"/>
  <c r="AC25" i="2"/>
  <c r="AA25" i="2" s="1"/>
  <c r="AB25" i="2"/>
  <c r="Z25" i="2"/>
  <c r="Y25" i="2"/>
  <c r="X25" i="2"/>
  <c r="W25" i="2"/>
  <c r="V25" i="2"/>
  <c r="U25" i="2"/>
  <c r="T25" i="2"/>
  <c r="AN24" i="2"/>
  <c r="AL24" i="2" s="1"/>
  <c r="AM24" i="2"/>
  <c r="AK24" i="2"/>
  <c r="AJ24" i="2"/>
  <c r="AI24" i="2"/>
  <c r="AG24" i="2" s="1"/>
  <c r="AH24" i="2"/>
  <c r="AF24" i="2"/>
  <c r="AE24" i="2"/>
  <c r="AC24" i="2"/>
  <c r="AB24" i="2"/>
  <c r="AA24" i="2"/>
  <c r="Z24" i="2"/>
  <c r="Y24" i="2"/>
  <c r="X24" i="2"/>
  <c r="V24" i="2" s="1"/>
  <c r="W24" i="2"/>
  <c r="U24" i="2"/>
  <c r="T24" i="2"/>
  <c r="AN23" i="2"/>
  <c r="AL23" i="2" s="1"/>
  <c r="AM23" i="2"/>
  <c r="AK23" i="2"/>
  <c r="AJ23" i="2"/>
  <c r="AI23" i="2"/>
  <c r="AG23" i="2" s="1"/>
  <c r="AH23" i="2"/>
  <c r="AF23" i="2"/>
  <c r="AE23" i="2"/>
  <c r="AC23" i="2"/>
  <c r="AA23" i="2" s="1"/>
  <c r="AB23" i="2"/>
  <c r="Z23" i="2"/>
  <c r="Y23" i="2"/>
  <c r="X23" i="2"/>
  <c r="W23" i="2"/>
  <c r="V23" i="2"/>
  <c r="U23" i="2"/>
  <c r="T23" i="2"/>
  <c r="AN22" i="2"/>
  <c r="AL22" i="2" s="1"/>
  <c r="AM22" i="2"/>
  <c r="AK22" i="2"/>
  <c r="AJ22" i="2"/>
  <c r="AI22" i="2"/>
  <c r="AG22" i="2" s="1"/>
  <c r="AH22" i="2"/>
  <c r="AF22" i="2"/>
  <c r="AE22" i="2"/>
  <c r="AC22" i="2"/>
  <c r="AB22" i="2"/>
  <c r="AA22" i="2"/>
  <c r="Z22" i="2"/>
  <c r="Y22" i="2"/>
  <c r="X22" i="2"/>
  <c r="V22" i="2" s="1"/>
  <c r="W22" i="2"/>
  <c r="U22" i="2"/>
  <c r="T22" i="2"/>
  <c r="AN21" i="2"/>
  <c r="AL21" i="2" s="1"/>
  <c r="AM21" i="2"/>
  <c r="AK21" i="2"/>
  <c r="AJ21" i="2"/>
  <c r="AI21" i="2"/>
  <c r="AG21" i="2" s="1"/>
  <c r="AH21" i="2"/>
  <c r="AF21" i="2"/>
  <c r="AE21" i="2"/>
  <c r="AC21" i="2"/>
  <c r="AA21" i="2" s="1"/>
  <c r="AB21" i="2"/>
  <c r="Z21" i="2"/>
  <c r="Y21" i="2"/>
  <c r="X21" i="2"/>
  <c r="W21" i="2"/>
  <c r="V21" i="2"/>
  <c r="U21" i="2"/>
  <c r="T21" i="2"/>
  <c r="AN20" i="2"/>
  <c r="AL20" i="2" s="1"/>
  <c r="AM20" i="2"/>
  <c r="AK20" i="2"/>
  <c r="AJ20" i="2"/>
  <c r="AI20" i="2"/>
  <c r="AG20" i="2" s="1"/>
  <c r="AH20" i="2"/>
  <c r="AF20" i="2"/>
  <c r="AE20" i="2"/>
  <c r="AC20" i="2"/>
  <c r="AB20" i="2"/>
  <c r="AA20" i="2"/>
  <c r="Z20" i="2"/>
  <c r="Y20" i="2"/>
  <c r="X20" i="2"/>
  <c r="V20" i="2" s="1"/>
  <c r="W20" i="2"/>
  <c r="U20" i="2"/>
  <c r="T20" i="2"/>
  <c r="AN19" i="2"/>
  <c r="AL19" i="2" s="1"/>
  <c r="AM19" i="2"/>
  <c r="AK19" i="2"/>
  <c r="AJ19" i="2"/>
  <c r="AI19" i="2"/>
  <c r="AG19" i="2" s="1"/>
  <c r="AH19" i="2"/>
  <c r="AF19" i="2"/>
  <c r="AE19" i="2"/>
  <c r="AC19" i="2"/>
  <c r="AA19" i="2" s="1"/>
  <c r="AB19" i="2"/>
  <c r="Z19" i="2"/>
  <c r="Y19" i="2"/>
  <c r="X19" i="2"/>
  <c r="W19" i="2"/>
  <c r="V19" i="2"/>
  <c r="U19" i="2"/>
  <c r="T19" i="2"/>
  <c r="AN18" i="2"/>
  <c r="AL18" i="2" s="1"/>
  <c r="AM18" i="2"/>
  <c r="AK18" i="2"/>
  <c r="AJ18" i="2"/>
  <c r="AI18" i="2"/>
  <c r="AG18" i="2" s="1"/>
  <c r="AH18" i="2"/>
  <c r="AF18" i="2"/>
  <c r="AE18" i="2"/>
  <c r="AC18" i="2"/>
  <c r="AB18" i="2"/>
  <c r="AA18" i="2"/>
  <c r="Z18" i="2"/>
  <c r="Y18" i="2"/>
  <c r="X18" i="2"/>
  <c r="V18" i="2" s="1"/>
  <c r="W18" i="2"/>
  <c r="U18" i="2"/>
  <c r="T18" i="2"/>
  <c r="AN17" i="2"/>
  <c r="AL17" i="2" s="1"/>
  <c r="AM17" i="2"/>
  <c r="AK17" i="2"/>
  <c r="AJ17" i="2"/>
  <c r="AI17" i="2"/>
  <c r="AG17" i="2" s="1"/>
  <c r="AH17" i="2"/>
  <c r="AF17" i="2"/>
  <c r="AE17" i="2"/>
  <c r="AC17" i="2"/>
  <c r="AA17" i="2" s="1"/>
  <c r="AB17" i="2"/>
  <c r="Z17" i="2"/>
  <c r="Y17" i="2"/>
  <c r="X17" i="2"/>
  <c r="W17" i="2"/>
  <c r="V17" i="2"/>
  <c r="U17" i="2"/>
  <c r="T17" i="2"/>
  <c r="AN16" i="2"/>
  <c r="AL16" i="2" s="1"/>
  <c r="AM16" i="2"/>
  <c r="AK16" i="2"/>
  <c r="AJ16" i="2"/>
  <c r="AI16" i="2"/>
  <c r="AG16" i="2" s="1"/>
  <c r="AH16" i="2"/>
  <c r="AF16" i="2"/>
  <c r="AE16" i="2"/>
  <c r="AC16" i="2"/>
  <c r="AB16" i="2"/>
  <c r="AA16" i="2"/>
  <c r="Z16" i="2"/>
  <c r="Y16" i="2"/>
  <c r="X16" i="2"/>
  <c r="V16" i="2" s="1"/>
  <c r="W16" i="2"/>
  <c r="U16" i="2"/>
  <c r="T16" i="2"/>
  <c r="AN15" i="2"/>
  <c r="AL15" i="2" s="1"/>
  <c r="AM15" i="2"/>
  <c r="AK15" i="2"/>
  <c r="AJ15" i="2"/>
  <c r="AI15" i="2"/>
  <c r="AG15" i="2" s="1"/>
  <c r="AH15" i="2"/>
  <c r="AF15" i="2"/>
  <c r="AE15" i="2"/>
  <c r="AC15" i="2"/>
  <c r="AA15" i="2" s="1"/>
  <c r="AB15" i="2"/>
  <c r="Z15" i="2"/>
  <c r="Y15" i="2"/>
  <c r="X15" i="2"/>
  <c r="W15" i="2"/>
  <c r="V15" i="2"/>
  <c r="U15" i="2"/>
  <c r="T15" i="2"/>
  <c r="AN14" i="2"/>
  <c r="AL14" i="2" s="1"/>
  <c r="AM14" i="2"/>
  <c r="AK14" i="2"/>
  <c r="AJ14" i="2"/>
  <c r="AI14" i="2"/>
  <c r="AG14" i="2" s="1"/>
  <c r="AH14" i="2"/>
  <c r="AF14" i="2"/>
  <c r="AE14" i="2"/>
  <c r="AC14" i="2"/>
  <c r="AB14" i="2"/>
  <c r="AA14" i="2"/>
  <c r="Z14" i="2"/>
  <c r="Y14" i="2"/>
  <c r="X14" i="2"/>
  <c r="V14" i="2" s="1"/>
  <c r="W14" i="2"/>
  <c r="U14" i="2"/>
  <c r="T14" i="2"/>
  <c r="AN13" i="2"/>
  <c r="AL13" i="2" s="1"/>
  <c r="AM13" i="2"/>
  <c r="AK13" i="2"/>
  <c r="AJ13" i="2"/>
  <c r="AI13" i="2"/>
  <c r="AG13" i="2" s="1"/>
  <c r="AH13" i="2"/>
  <c r="AF13" i="2"/>
  <c r="AE13" i="2"/>
  <c r="AC13" i="2"/>
  <c r="AA13" i="2" s="1"/>
  <c r="AB13" i="2"/>
  <c r="Z13" i="2"/>
  <c r="Y13" i="2"/>
  <c r="X13" i="2"/>
  <c r="W13" i="2"/>
  <c r="V13" i="2"/>
  <c r="U13" i="2"/>
  <c r="T13" i="2"/>
  <c r="AN12" i="2"/>
  <c r="AL12" i="2" s="1"/>
  <c r="AM12" i="2"/>
  <c r="AK12" i="2"/>
  <c r="AJ12" i="2"/>
  <c r="AI12" i="2"/>
  <c r="AG12" i="2" s="1"/>
  <c r="AH12" i="2"/>
  <c r="AF12" i="2"/>
  <c r="AE12" i="2"/>
  <c r="AC12" i="2"/>
  <c r="AB12" i="2"/>
  <c r="AA12" i="2"/>
  <c r="Z12" i="2"/>
  <c r="Y12" i="2"/>
  <c r="X12" i="2"/>
  <c r="V12" i="2" s="1"/>
  <c r="W12" i="2"/>
  <c r="U12" i="2"/>
  <c r="T12" i="2"/>
  <c r="AN28" i="10"/>
  <c r="AL28" i="10" s="1"/>
  <c r="AM28" i="10"/>
  <c r="AK28" i="10"/>
  <c r="AJ28" i="10"/>
  <c r="AI28" i="10"/>
  <c r="AG28" i="10" s="1"/>
  <c r="AH28" i="10"/>
  <c r="AF28" i="10"/>
  <c r="AE28" i="10"/>
  <c r="AC28" i="10"/>
  <c r="AA28" i="10" s="1"/>
  <c r="AB28" i="10"/>
  <c r="Z28" i="10"/>
  <c r="Y28" i="10"/>
  <c r="X28" i="10"/>
  <c r="W28" i="10"/>
  <c r="V28" i="10"/>
  <c r="U28" i="10"/>
  <c r="T28" i="10"/>
  <c r="AN27" i="10"/>
  <c r="AL27" i="10" s="1"/>
  <c r="AM27" i="10"/>
  <c r="AK27" i="10"/>
  <c r="AJ27" i="10"/>
  <c r="AI27" i="10"/>
  <c r="AG27" i="10" s="1"/>
  <c r="AH27" i="10"/>
  <c r="AF27" i="10"/>
  <c r="AE27" i="10"/>
  <c r="AC27" i="10"/>
  <c r="AA27" i="10" s="1"/>
  <c r="AB27" i="10"/>
  <c r="Z27" i="10"/>
  <c r="Y27" i="10"/>
  <c r="X27" i="10"/>
  <c r="W27" i="10"/>
  <c r="V27" i="10"/>
  <c r="U27" i="10"/>
  <c r="T27" i="10"/>
  <c r="AN26" i="10"/>
  <c r="AL26" i="10" s="1"/>
  <c r="AM26" i="10"/>
  <c r="AK26" i="10"/>
  <c r="AJ26" i="10"/>
  <c r="AI26" i="10"/>
  <c r="AG26" i="10" s="1"/>
  <c r="AH26" i="10"/>
  <c r="AF26" i="10"/>
  <c r="AE26" i="10"/>
  <c r="AC26" i="10"/>
  <c r="AA26" i="10" s="1"/>
  <c r="AB26" i="10"/>
  <c r="Z26" i="10"/>
  <c r="Y26" i="10"/>
  <c r="X26" i="10"/>
  <c r="V26" i="10" s="1"/>
  <c r="W26" i="10"/>
  <c r="U26" i="10"/>
  <c r="T26" i="10"/>
  <c r="AN25" i="10"/>
  <c r="AL25" i="10" s="1"/>
  <c r="AM25" i="10"/>
  <c r="AK25" i="10"/>
  <c r="AJ25" i="10"/>
  <c r="AI25" i="10"/>
  <c r="AG25" i="10" s="1"/>
  <c r="AH25" i="10"/>
  <c r="AF25" i="10"/>
  <c r="AE25" i="10"/>
  <c r="AC25" i="10"/>
  <c r="AA25" i="10" s="1"/>
  <c r="AB25" i="10"/>
  <c r="Z25" i="10"/>
  <c r="Y25" i="10"/>
  <c r="X25" i="10"/>
  <c r="W25" i="10"/>
  <c r="V25" i="10"/>
  <c r="U25" i="10"/>
  <c r="T25" i="10"/>
  <c r="AN24" i="10"/>
  <c r="AL24" i="10" s="1"/>
  <c r="AM24" i="10"/>
  <c r="AK24" i="10"/>
  <c r="AJ24" i="10"/>
  <c r="AI24" i="10"/>
  <c r="AG24" i="10" s="1"/>
  <c r="AH24" i="10"/>
  <c r="AF24" i="10"/>
  <c r="AE24" i="10"/>
  <c r="AC24" i="10"/>
  <c r="AA24" i="10" s="1"/>
  <c r="AB24" i="10"/>
  <c r="Z24" i="10"/>
  <c r="Y24" i="10"/>
  <c r="X24" i="10"/>
  <c r="W24" i="10"/>
  <c r="V24" i="10"/>
  <c r="U24" i="10"/>
  <c r="T24" i="10"/>
  <c r="AN23" i="10"/>
  <c r="AL23" i="10" s="1"/>
  <c r="AM23" i="10"/>
  <c r="AK23" i="10"/>
  <c r="AJ23" i="10"/>
  <c r="AI23" i="10"/>
  <c r="AG23" i="10" s="1"/>
  <c r="AH23" i="10"/>
  <c r="AF23" i="10"/>
  <c r="AE23" i="10"/>
  <c r="AC23" i="10"/>
  <c r="AA23" i="10" s="1"/>
  <c r="AB23" i="10"/>
  <c r="Z23" i="10"/>
  <c r="Y23" i="10"/>
  <c r="X23" i="10"/>
  <c r="V23" i="10" s="1"/>
  <c r="W23" i="10"/>
  <c r="U23" i="10"/>
  <c r="T23" i="10"/>
  <c r="AN22" i="10"/>
  <c r="AM22" i="10"/>
  <c r="AL22" i="10"/>
  <c r="AK22" i="10"/>
  <c r="AJ22" i="10"/>
  <c r="AI22" i="10"/>
  <c r="AG22" i="10" s="1"/>
  <c r="AH22" i="10"/>
  <c r="AF22" i="10"/>
  <c r="AE22" i="10"/>
  <c r="AC22" i="10"/>
  <c r="AA22" i="10" s="1"/>
  <c r="AB22" i="10"/>
  <c r="Z22" i="10"/>
  <c r="Y22" i="10"/>
  <c r="X22" i="10"/>
  <c r="W22" i="10"/>
  <c r="V22" i="10"/>
  <c r="U22" i="10"/>
  <c r="T22" i="10"/>
  <c r="AN21" i="10"/>
  <c r="AL21" i="10" s="1"/>
  <c r="AM21" i="10"/>
  <c r="AK21" i="10"/>
  <c r="AJ21" i="10"/>
  <c r="AI21" i="10"/>
  <c r="AG21" i="10" s="1"/>
  <c r="AH21" i="10"/>
  <c r="AF21" i="10"/>
  <c r="AE21" i="10"/>
  <c r="AC21" i="10"/>
  <c r="AA21" i="10" s="1"/>
  <c r="AB21" i="10"/>
  <c r="Z21" i="10"/>
  <c r="Y21" i="10"/>
  <c r="X21" i="10"/>
  <c r="V21" i="10" s="1"/>
  <c r="W21" i="10"/>
  <c r="U21" i="10"/>
  <c r="T21" i="10"/>
  <c r="AN20" i="10"/>
  <c r="AM20" i="10"/>
  <c r="AL20" i="10"/>
  <c r="AK20" i="10"/>
  <c r="AJ20" i="10"/>
  <c r="AI20" i="10"/>
  <c r="AG20" i="10" s="1"/>
  <c r="AH20" i="10"/>
  <c r="AF20" i="10"/>
  <c r="AE20" i="10"/>
  <c r="AC20" i="10"/>
  <c r="AA20" i="10" s="1"/>
  <c r="AB20" i="10"/>
  <c r="Z20" i="10"/>
  <c r="Y20" i="10"/>
  <c r="X20" i="10"/>
  <c r="W20" i="10"/>
  <c r="V20" i="10"/>
  <c r="U20" i="10"/>
  <c r="T20" i="10"/>
  <c r="AN19" i="10"/>
  <c r="AL19" i="10" s="1"/>
  <c r="AM19" i="10"/>
  <c r="AK19" i="10"/>
  <c r="AJ19" i="10"/>
  <c r="AI19" i="10"/>
  <c r="AG19" i="10" s="1"/>
  <c r="AH19" i="10"/>
  <c r="AF19" i="10"/>
  <c r="AE19" i="10"/>
  <c r="AC19" i="10"/>
  <c r="AA19" i="10" s="1"/>
  <c r="AB19" i="10"/>
  <c r="Z19" i="10"/>
  <c r="Y19" i="10"/>
  <c r="X19" i="10"/>
  <c r="V19" i="10" s="1"/>
  <c r="W19" i="10"/>
  <c r="U19" i="10"/>
  <c r="T19" i="10"/>
  <c r="AN18" i="10"/>
  <c r="AM18" i="10"/>
  <c r="AL18" i="10"/>
  <c r="AK18" i="10"/>
  <c r="AJ18" i="10"/>
  <c r="AI18" i="10"/>
  <c r="AG18" i="10" s="1"/>
  <c r="AH18" i="10"/>
  <c r="AF18" i="10"/>
  <c r="AE18" i="10"/>
  <c r="AC18" i="10"/>
  <c r="AA18" i="10" s="1"/>
  <c r="AB18" i="10"/>
  <c r="Z18" i="10"/>
  <c r="Y18" i="10"/>
  <c r="X18" i="10"/>
  <c r="W18" i="10"/>
  <c r="V18" i="10"/>
  <c r="U18" i="10"/>
  <c r="T18" i="10"/>
  <c r="AN17" i="10"/>
  <c r="AL17" i="10" s="1"/>
  <c r="AM17" i="10"/>
  <c r="AK17" i="10"/>
  <c r="AJ17" i="10"/>
  <c r="AI17" i="10"/>
  <c r="AG17" i="10" s="1"/>
  <c r="AH17" i="10"/>
  <c r="AF17" i="10"/>
  <c r="AE17" i="10"/>
  <c r="AC17" i="10"/>
  <c r="AA17" i="10" s="1"/>
  <c r="AB17" i="10"/>
  <c r="Z17" i="10"/>
  <c r="Y17" i="10"/>
  <c r="X17" i="10"/>
  <c r="V17" i="10" s="1"/>
  <c r="W17" i="10"/>
  <c r="U17" i="10"/>
  <c r="T17" i="10"/>
  <c r="AN16" i="10"/>
  <c r="AL16" i="10" s="1"/>
  <c r="AM16" i="10"/>
  <c r="AK16" i="10"/>
  <c r="AJ16" i="10"/>
  <c r="AI16" i="10"/>
  <c r="AG16" i="10" s="1"/>
  <c r="AH16" i="10"/>
  <c r="AF16" i="10"/>
  <c r="AE16" i="10"/>
  <c r="AC16" i="10"/>
  <c r="AA16" i="10" s="1"/>
  <c r="AB16" i="10"/>
  <c r="Z16" i="10"/>
  <c r="Y16" i="10"/>
  <c r="X16" i="10"/>
  <c r="W16" i="10"/>
  <c r="V16" i="10"/>
  <c r="U16" i="10"/>
  <c r="T16" i="10"/>
  <c r="AN15" i="10"/>
  <c r="AL15" i="10" s="1"/>
  <c r="AM15" i="10"/>
  <c r="AK15" i="10"/>
  <c r="AJ15" i="10"/>
  <c r="AI15" i="10"/>
  <c r="AG15" i="10" s="1"/>
  <c r="AH15" i="10"/>
  <c r="AF15" i="10"/>
  <c r="AE15" i="10"/>
  <c r="AC15" i="10"/>
  <c r="AA15" i="10" s="1"/>
  <c r="AB15" i="10"/>
  <c r="Z15" i="10"/>
  <c r="Y15" i="10"/>
  <c r="X15" i="10"/>
  <c r="V15" i="10" s="1"/>
  <c r="W15" i="10"/>
  <c r="U15" i="10"/>
  <c r="T15" i="10"/>
  <c r="AN14" i="10"/>
  <c r="AM14" i="10"/>
  <c r="AL14" i="10"/>
  <c r="AK14" i="10"/>
  <c r="AJ14" i="10"/>
  <c r="AI14" i="10"/>
  <c r="AG14" i="10" s="1"/>
  <c r="AH14" i="10"/>
  <c r="AF14" i="10"/>
  <c r="AE14" i="10"/>
  <c r="AC14" i="10"/>
  <c r="AA14" i="10" s="1"/>
  <c r="AB14" i="10"/>
  <c r="Z14" i="10"/>
  <c r="Y14" i="10"/>
  <c r="X14" i="10"/>
  <c r="W14" i="10"/>
  <c r="V14" i="10"/>
  <c r="U14" i="10"/>
  <c r="T14" i="10"/>
  <c r="AN13" i="10"/>
  <c r="AL13" i="10" s="1"/>
  <c r="AM13" i="10"/>
  <c r="AK13" i="10"/>
  <c r="AJ13" i="10"/>
  <c r="AI13" i="10"/>
  <c r="AG13" i="10" s="1"/>
  <c r="AH13" i="10"/>
  <c r="AF13" i="10"/>
  <c r="AE13" i="10"/>
  <c r="AC13" i="10"/>
  <c r="AA13" i="10" s="1"/>
  <c r="AB13" i="10"/>
  <c r="Z13" i="10"/>
  <c r="Y13" i="10"/>
  <c r="X13" i="10"/>
  <c r="V13" i="10" s="1"/>
  <c r="W13" i="10"/>
  <c r="U13" i="10"/>
  <c r="T13" i="10"/>
  <c r="AN12" i="10"/>
  <c r="AM12" i="10"/>
  <c r="AL12" i="10"/>
  <c r="AK12" i="10"/>
  <c r="AJ12" i="10"/>
  <c r="AI12" i="10"/>
  <c r="AG12" i="10" s="1"/>
  <c r="AH12" i="10"/>
  <c r="AF12" i="10"/>
  <c r="AE12" i="10"/>
  <c r="AC12" i="10"/>
  <c r="AA12" i="10" s="1"/>
  <c r="AB12" i="10"/>
  <c r="Z12" i="10"/>
  <c r="Y12" i="10"/>
  <c r="X12" i="10"/>
  <c r="W12" i="10"/>
  <c r="V12" i="10"/>
  <c r="U12" i="10"/>
  <c r="T12" i="10"/>
  <c r="AN28" i="3"/>
  <c r="AL28" i="3" s="1"/>
  <c r="AM28" i="3"/>
  <c r="AK28" i="3"/>
  <c r="AJ28" i="3"/>
  <c r="AI28" i="3"/>
  <c r="AG28" i="3" s="1"/>
  <c r="AH28" i="3"/>
  <c r="AF28" i="3"/>
  <c r="AE28" i="3"/>
  <c r="AC28" i="3"/>
  <c r="AA28" i="3" s="1"/>
  <c r="AB28" i="3"/>
  <c r="Z28" i="3"/>
  <c r="Y28" i="3"/>
  <c r="X28" i="3"/>
  <c r="V28" i="3" s="1"/>
  <c r="W28" i="3"/>
  <c r="U28" i="3"/>
  <c r="T28" i="3"/>
  <c r="AN27" i="3"/>
  <c r="AL27" i="3" s="1"/>
  <c r="AM27" i="3"/>
  <c r="AK27" i="3"/>
  <c r="AJ27" i="3"/>
  <c r="AI27" i="3"/>
  <c r="AG27" i="3" s="1"/>
  <c r="AH27" i="3"/>
  <c r="AF27" i="3"/>
  <c r="AE27" i="3"/>
  <c r="AC27" i="3"/>
  <c r="AB27" i="3"/>
  <c r="AA27" i="3"/>
  <c r="Z27" i="3"/>
  <c r="Y27" i="3"/>
  <c r="X27" i="3"/>
  <c r="W27" i="3"/>
  <c r="V27" i="3"/>
  <c r="U27" i="3"/>
  <c r="T27" i="3"/>
  <c r="AN26" i="3"/>
  <c r="AL26" i="3" s="1"/>
  <c r="AM26" i="3"/>
  <c r="AK26" i="3"/>
  <c r="AJ26" i="3"/>
  <c r="AI26" i="3"/>
  <c r="AG26" i="3" s="1"/>
  <c r="AH26" i="3"/>
  <c r="AF26" i="3"/>
  <c r="AE26" i="3"/>
  <c r="AC26" i="3"/>
  <c r="AA26" i="3" s="1"/>
  <c r="AB26" i="3"/>
  <c r="Z26" i="3"/>
  <c r="Y26" i="3"/>
  <c r="X26" i="3"/>
  <c r="V26" i="3" s="1"/>
  <c r="W26" i="3"/>
  <c r="U26" i="3"/>
  <c r="T26" i="3"/>
  <c r="AN25" i="3"/>
  <c r="AL25" i="3" s="1"/>
  <c r="AM25" i="3"/>
  <c r="AK25" i="3"/>
  <c r="AJ25" i="3"/>
  <c r="AI25" i="3"/>
  <c r="AG25" i="3" s="1"/>
  <c r="AH25" i="3"/>
  <c r="AF25" i="3"/>
  <c r="AE25" i="3"/>
  <c r="AC25" i="3"/>
  <c r="AB25" i="3"/>
  <c r="AA25" i="3"/>
  <c r="Z25" i="3"/>
  <c r="Y25" i="3"/>
  <c r="X25" i="3"/>
  <c r="W25" i="3"/>
  <c r="V25" i="3"/>
  <c r="U25" i="3"/>
  <c r="T25" i="3"/>
  <c r="AN24" i="3"/>
  <c r="AL24" i="3" s="1"/>
  <c r="AM24" i="3"/>
  <c r="AK24" i="3"/>
  <c r="AJ24" i="3"/>
  <c r="AI24" i="3"/>
  <c r="AG24" i="3" s="1"/>
  <c r="AH24" i="3"/>
  <c r="AF24" i="3"/>
  <c r="AE24" i="3"/>
  <c r="AC24" i="3"/>
  <c r="AA24" i="3" s="1"/>
  <c r="AB24" i="3"/>
  <c r="Z24" i="3"/>
  <c r="Y24" i="3"/>
  <c r="X24" i="3"/>
  <c r="V24" i="3" s="1"/>
  <c r="W24" i="3"/>
  <c r="U24" i="3"/>
  <c r="T24" i="3"/>
  <c r="AN23" i="3"/>
  <c r="AL23" i="3" s="1"/>
  <c r="AM23" i="3"/>
  <c r="AK23" i="3"/>
  <c r="AJ23" i="3"/>
  <c r="AI23" i="3"/>
  <c r="AG23" i="3" s="1"/>
  <c r="AH23" i="3"/>
  <c r="AF23" i="3"/>
  <c r="AE23" i="3"/>
  <c r="AC23" i="3"/>
  <c r="AB23" i="3"/>
  <c r="AA23" i="3"/>
  <c r="Z23" i="3"/>
  <c r="Y23" i="3"/>
  <c r="X23" i="3"/>
  <c r="W23" i="3"/>
  <c r="V23" i="3"/>
  <c r="U23" i="3"/>
  <c r="T23" i="3"/>
  <c r="AN22" i="3"/>
  <c r="AL22" i="3" s="1"/>
  <c r="AM22" i="3"/>
  <c r="AK22" i="3"/>
  <c r="AJ22" i="3"/>
  <c r="AI22" i="3"/>
  <c r="AG22" i="3" s="1"/>
  <c r="AH22" i="3"/>
  <c r="AF22" i="3"/>
  <c r="AE22" i="3"/>
  <c r="AC22" i="3"/>
  <c r="AA22" i="3" s="1"/>
  <c r="AB22" i="3"/>
  <c r="Z22" i="3"/>
  <c r="Y22" i="3"/>
  <c r="X22" i="3"/>
  <c r="V22" i="3" s="1"/>
  <c r="W22" i="3"/>
  <c r="U22" i="3"/>
  <c r="T22" i="3"/>
  <c r="AN21" i="3"/>
  <c r="AL21" i="3" s="1"/>
  <c r="AM21" i="3"/>
  <c r="AK21" i="3"/>
  <c r="AJ21" i="3"/>
  <c r="AI21" i="3"/>
  <c r="AG21" i="3" s="1"/>
  <c r="AH21" i="3"/>
  <c r="AF21" i="3"/>
  <c r="AE21" i="3"/>
  <c r="AC21" i="3"/>
  <c r="AB21" i="3"/>
  <c r="AA21" i="3"/>
  <c r="Z21" i="3"/>
  <c r="Y21" i="3"/>
  <c r="X21" i="3"/>
  <c r="W21" i="3"/>
  <c r="V21" i="3"/>
  <c r="U21" i="3"/>
  <c r="T21" i="3"/>
  <c r="AN20" i="3"/>
  <c r="AL20" i="3" s="1"/>
  <c r="AM20" i="3"/>
  <c r="AK20" i="3"/>
  <c r="AJ20" i="3"/>
  <c r="AI20" i="3"/>
  <c r="AG20" i="3" s="1"/>
  <c r="AH20" i="3"/>
  <c r="AF20" i="3"/>
  <c r="AE20" i="3"/>
  <c r="AC20" i="3"/>
  <c r="AA20" i="3" s="1"/>
  <c r="AB20" i="3"/>
  <c r="Z20" i="3"/>
  <c r="Y20" i="3"/>
  <c r="X20" i="3"/>
  <c r="V20" i="3" s="1"/>
  <c r="W20" i="3"/>
  <c r="U20" i="3"/>
  <c r="T20" i="3"/>
  <c r="AN19" i="3"/>
  <c r="AL19" i="3" s="1"/>
  <c r="AM19" i="3"/>
  <c r="AK19" i="3"/>
  <c r="AJ19" i="3"/>
  <c r="AI19" i="3"/>
  <c r="AG19" i="3" s="1"/>
  <c r="AH19" i="3"/>
  <c r="AF19" i="3"/>
  <c r="AE19" i="3"/>
  <c r="AC19" i="3"/>
  <c r="AB19" i="3"/>
  <c r="AA19" i="3"/>
  <c r="Z19" i="3"/>
  <c r="Y19" i="3"/>
  <c r="X19" i="3"/>
  <c r="W19" i="3"/>
  <c r="V19" i="3"/>
  <c r="U19" i="3"/>
  <c r="T19" i="3"/>
  <c r="AN18" i="3"/>
  <c r="AL18" i="3" s="1"/>
  <c r="AM18" i="3"/>
  <c r="AK18" i="3"/>
  <c r="AJ18" i="3"/>
  <c r="AI18" i="3"/>
  <c r="AG18" i="3" s="1"/>
  <c r="AH18" i="3"/>
  <c r="AF18" i="3"/>
  <c r="AE18" i="3"/>
  <c r="AC18" i="3"/>
  <c r="AA18" i="3" s="1"/>
  <c r="AB18" i="3"/>
  <c r="Z18" i="3"/>
  <c r="Y18" i="3"/>
  <c r="X18" i="3"/>
  <c r="V18" i="3" s="1"/>
  <c r="W18" i="3"/>
  <c r="U18" i="3"/>
  <c r="T18" i="3"/>
  <c r="AN17" i="3"/>
  <c r="AL17" i="3" s="1"/>
  <c r="AM17" i="3"/>
  <c r="AK17" i="3"/>
  <c r="AJ17" i="3"/>
  <c r="AI17" i="3"/>
  <c r="AG17" i="3" s="1"/>
  <c r="AH17" i="3"/>
  <c r="AF17" i="3"/>
  <c r="AE17" i="3"/>
  <c r="AC17" i="3"/>
  <c r="AB17" i="3"/>
  <c r="AA17" i="3"/>
  <c r="Z17" i="3"/>
  <c r="Y17" i="3"/>
  <c r="X17" i="3"/>
  <c r="W17" i="3"/>
  <c r="V17" i="3"/>
  <c r="U17" i="3"/>
  <c r="T17" i="3"/>
  <c r="AN16" i="3"/>
  <c r="AL16" i="3" s="1"/>
  <c r="AM16" i="3"/>
  <c r="AK16" i="3"/>
  <c r="AJ16" i="3"/>
  <c r="AI16" i="3"/>
  <c r="AG16" i="3" s="1"/>
  <c r="AH16" i="3"/>
  <c r="AF16" i="3"/>
  <c r="AE16" i="3"/>
  <c r="AC16" i="3"/>
  <c r="AA16" i="3" s="1"/>
  <c r="AB16" i="3"/>
  <c r="Z16" i="3"/>
  <c r="Y16" i="3"/>
  <c r="X16" i="3"/>
  <c r="V16" i="3" s="1"/>
  <c r="W16" i="3"/>
  <c r="U16" i="3"/>
  <c r="T16" i="3"/>
  <c r="AN15" i="3"/>
  <c r="AL15" i="3" s="1"/>
  <c r="AM15" i="3"/>
  <c r="AK15" i="3"/>
  <c r="AJ15" i="3"/>
  <c r="AI15" i="3"/>
  <c r="AG15" i="3" s="1"/>
  <c r="AH15" i="3"/>
  <c r="AF15" i="3"/>
  <c r="AE15" i="3"/>
  <c r="AC15" i="3"/>
  <c r="AB15" i="3"/>
  <c r="AA15" i="3"/>
  <c r="Z15" i="3"/>
  <c r="Y15" i="3"/>
  <c r="X15" i="3"/>
  <c r="W15" i="3"/>
  <c r="V15" i="3"/>
  <c r="U15" i="3"/>
  <c r="T15" i="3"/>
  <c r="AN14" i="3"/>
  <c r="AL14" i="3" s="1"/>
  <c r="AM14" i="3"/>
  <c r="AK14" i="3"/>
  <c r="AJ14" i="3"/>
  <c r="AI14" i="3"/>
  <c r="AG14" i="3" s="1"/>
  <c r="AH14" i="3"/>
  <c r="AF14" i="3"/>
  <c r="AE14" i="3"/>
  <c r="AC14" i="3"/>
  <c r="AA14" i="3" s="1"/>
  <c r="AB14" i="3"/>
  <c r="Z14" i="3"/>
  <c r="Y14" i="3"/>
  <c r="X14" i="3"/>
  <c r="V14" i="3" s="1"/>
  <c r="W14" i="3"/>
  <c r="U14" i="3"/>
  <c r="T14" i="3"/>
  <c r="AN13" i="3"/>
  <c r="AL13" i="3" s="1"/>
  <c r="AM13" i="3"/>
  <c r="AK13" i="3"/>
  <c r="AJ13" i="3"/>
  <c r="AI13" i="3"/>
  <c r="AG13" i="3" s="1"/>
  <c r="AH13" i="3"/>
  <c r="AF13" i="3"/>
  <c r="AE13" i="3"/>
  <c r="AC13" i="3"/>
  <c r="AB13" i="3"/>
  <c r="AA13" i="3"/>
  <c r="Z13" i="3"/>
  <c r="Y13" i="3"/>
  <c r="X13" i="3"/>
  <c r="W13" i="3"/>
  <c r="V13" i="3"/>
  <c r="U13" i="3"/>
  <c r="T13" i="3"/>
  <c r="AN12" i="3"/>
  <c r="AL12" i="3" s="1"/>
  <c r="AM12" i="3"/>
  <c r="AK12" i="3"/>
  <c r="AJ12" i="3"/>
  <c r="AI12" i="3"/>
  <c r="AG12" i="3" s="1"/>
  <c r="AH12" i="3"/>
  <c r="AF12" i="3"/>
  <c r="AE12" i="3"/>
  <c r="AC12" i="3"/>
  <c r="AA12" i="3" s="1"/>
  <c r="AB12" i="3"/>
  <c r="Z12" i="3"/>
  <c r="Y12" i="3"/>
  <c r="X12" i="3"/>
  <c r="V12" i="3" s="1"/>
  <c r="W12" i="3"/>
  <c r="U12" i="3"/>
  <c r="T12" i="3"/>
  <c r="C24" i="9"/>
  <c r="A24" i="9"/>
  <c r="C23" i="9"/>
  <c r="A23" i="9"/>
  <c r="C22" i="9"/>
  <c r="A22" i="9"/>
  <c r="O19" i="9"/>
  <c r="M19" i="9"/>
  <c r="C19" i="9"/>
  <c r="A19" i="9"/>
  <c r="O18" i="9"/>
  <c r="M18" i="9"/>
  <c r="C18" i="9"/>
  <c r="A18" i="9"/>
  <c r="O17" i="9"/>
  <c r="M17" i="9"/>
  <c r="C17" i="9"/>
  <c r="A17" i="9"/>
  <c r="O14" i="9"/>
  <c r="M14" i="9"/>
  <c r="C14" i="9"/>
  <c r="A14" i="9"/>
  <c r="O13" i="9"/>
  <c r="M13" i="9"/>
  <c r="C13" i="9"/>
  <c r="A13" i="9"/>
  <c r="O12" i="9"/>
  <c r="M12" i="9"/>
  <c r="C12" i="9"/>
  <c r="A12" i="9"/>
  <c r="C24" i="11"/>
  <c r="A24" i="11"/>
  <c r="C23" i="11"/>
  <c r="A23" i="11"/>
  <c r="C22" i="11"/>
  <c r="A22" i="11"/>
  <c r="O19" i="11"/>
  <c r="M19" i="11"/>
  <c r="C19" i="11"/>
  <c r="A19" i="11"/>
  <c r="O18" i="11"/>
  <c r="M18" i="11"/>
  <c r="C18" i="11"/>
  <c r="A18" i="11"/>
  <c r="O17" i="11"/>
  <c r="M17" i="11"/>
  <c r="C17" i="11"/>
  <c r="A17" i="11"/>
  <c r="O14" i="11"/>
  <c r="M14" i="11"/>
  <c r="C14" i="11"/>
  <c r="A14" i="11"/>
  <c r="O13" i="11"/>
  <c r="M13" i="11"/>
  <c r="C13" i="11"/>
  <c r="A13" i="11"/>
  <c r="O12" i="11"/>
  <c r="M12" i="11"/>
  <c r="C12" i="11"/>
  <c r="A12" i="11"/>
  <c r="C24" i="8"/>
  <c r="A24" i="8"/>
  <c r="C23" i="8"/>
  <c r="A23" i="8"/>
  <c r="C22" i="8"/>
  <c r="A22" i="8"/>
  <c r="O19" i="8"/>
  <c r="M19" i="8"/>
  <c r="C19" i="8"/>
  <c r="A19" i="8"/>
  <c r="O18" i="8"/>
  <c r="M18" i="8"/>
  <c r="C18" i="8"/>
  <c r="A18" i="8"/>
  <c r="O17" i="8"/>
  <c r="M17" i="8"/>
  <c r="C17" i="8"/>
  <c r="A17" i="8"/>
  <c r="O14" i="8"/>
  <c r="M14" i="8"/>
  <c r="C14" i="8"/>
  <c r="A14" i="8"/>
  <c r="O13" i="8"/>
  <c r="M13" i="8"/>
  <c r="C13" i="8"/>
  <c r="A13" i="8"/>
  <c r="O12" i="8"/>
  <c r="M12" i="8"/>
  <c r="C12" i="8"/>
  <c r="A12" i="8"/>
  <c r="C24" i="7"/>
  <c r="A24" i="7"/>
  <c r="C23" i="7"/>
  <c r="A23" i="7"/>
  <c r="C22" i="7"/>
  <c r="A22" i="7"/>
  <c r="O19" i="7"/>
  <c r="M19" i="7"/>
  <c r="C19" i="7"/>
  <c r="A19" i="7"/>
  <c r="O18" i="7"/>
  <c r="M18" i="7"/>
  <c r="C18" i="7"/>
  <c r="A18" i="7"/>
  <c r="O17" i="7"/>
  <c r="M17" i="7"/>
  <c r="C17" i="7"/>
  <c r="A17" i="7"/>
  <c r="O14" i="7"/>
  <c r="M14" i="7"/>
  <c r="C14" i="7"/>
  <c r="A14" i="7"/>
  <c r="O13" i="7"/>
  <c r="M13" i="7"/>
  <c r="C13" i="7"/>
  <c r="A13" i="7"/>
  <c r="O12" i="7"/>
  <c r="M12" i="7"/>
  <c r="C12" i="7"/>
  <c r="A12" i="7"/>
  <c r="C24" i="6"/>
  <c r="A24" i="6"/>
  <c r="C23" i="6"/>
  <c r="A23" i="6"/>
  <c r="C22" i="6"/>
  <c r="A22" i="6"/>
  <c r="O19" i="6"/>
  <c r="M19" i="6"/>
  <c r="C19" i="6"/>
  <c r="A19" i="6"/>
  <c r="O18" i="6"/>
  <c r="M18" i="6"/>
  <c r="C18" i="6"/>
  <c r="A18" i="6"/>
  <c r="O17" i="6"/>
  <c r="M17" i="6"/>
  <c r="C17" i="6"/>
  <c r="A17" i="6"/>
  <c r="O14" i="6"/>
  <c r="M14" i="6"/>
  <c r="C14" i="6"/>
  <c r="A14" i="6"/>
  <c r="O13" i="6"/>
  <c r="M13" i="6"/>
  <c r="C13" i="6"/>
  <c r="A13" i="6"/>
  <c r="O12" i="6"/>
  <c r="M12" i="6"/>
  <c r="C12" i="6"/>
  <c r="A12" i="6"/>
  <c r="C24" i="5"/>
  <c r="A24" i="5"/>
  <c r="C23" i="5"/>
  <c r="A23" i="5"/>
  <c r="C22" i="5"/>
  <c r="A22" i="5"/>
  <c r="O19" i="5"/>
  <c r="M19" i="5"/>
  <c r="C19" i="5"/>
  <c r="A19" i="5"/>
  <c r="O18" i="5"/>
  <c r="M18" i="5"/>
  <c r="C18" i="5"/>
  <c r="A18" i="5"/>
  <c r="O17" i="5"/>
  <c r="M17" i="5"/>
  <c r="C17" i="5"/>
  <c r="A17" i="5"/>
  <c r="O14" i="5"/>
  <c r="M14" i="5"/>
  <c r="C14" i="5"/>
  <c r="A14" i="5"/>
  <c r="O13" i="5"/>
  <c r="M13" i="5"/>
  <c r="C13" i="5"/>
  <c r="A13" i="5"/>
  <c r="O12" i="5"/>
  <c r="M12" i="5"/>
  <c r="C12" i="5"/>
  <c r="A12" i="5"/>
  <c r="C24" i="2"/>
  <c r="A24" i="2"/>
  <c r="C23" i="2"/>
  <c r="A23" i="2"/>
  <c r="C22" i="2"/>
  <c r="A22" i="2"/>
  <c r="O19" i="2"/>
  <c r="M19" i="2"/>
  <c r="C19" i="2"/>
  <c r="A19" i="2"/>
  <c r="O18" i="2"/>
  <c r="M18" i="2"/>
  <c r="C18" i="2"/>
  <c r="A18" i="2"/>
  <c r="O17" i="2"/>
  <c r="M17" i="2"/>
  <c r="C17" i="2"/>
  <c r="A17" i="2"/>
  <c r="O14" i="2"/>
  <c r="M14" i="2"/>
  <c r="C14" i="2"/>
  <c r="A14" i="2"/>
  <c r="O13" i="2"/>
  <c r="M13" i="2"/>
  <c r="C13" i="2"/>
  <c r="A13" i="2"/>
  <c r="O12" i="2"/>
  <c r="M12" i="2"/>
  <c r="C12" i="2"/>
  <c r="A12" i="2"/>
  <c r="C24" i="10"/>
  <c r="A24" i="10"/>
  <c r="C23" i="10"/>
  <c r="A23" i="10"/>
  <c r="C22" i="10"/>
  <c r="A22" i="10"/>
  <c r="O19" i="10"/>
  <c r="M19" i="10"/>
  <c r="C19" i="10"/>
  <c r="A19" i="10"/>
  <c r="O18" i="10"/>
  <c r="M18" i="10"/>
  <c r="C18" i="10"/>
  <c r="A18" i="10"/>
  <c r="O17" i="10"/>
  <c r="M17" i="10"/>
  <c r="C17" i="10"/>
  <c r="A17" i="10"/>
  <c r="O14" i="10"/>
  <c r="M14" i="10"/>
  <c r="C14" i="10"/>
  <c r="A14" i="10"/>
  <c r="O13" i="10"/>
  <c r="M13" i="10"/>
  <c r="C13" i="10"/>
  <c r="A13" i="10"/>
  <c r="O12" i="10"/>
  <c r="M12" i="10"/>
  <c r="C12" i="10"/>
  <c r="A12" i="10"/>
  <c r="C24" i="3"/>
  <c r="A24" i="3"/>
  <c r="C23" i="3"/>
  <c r="A23" i="3"/>
  <c r="C22" i="3"/>
  <c r="A22" i="3"/>
  <c r="O19" i="3"/>
  <c r="M19" i="3"/>
  <c r="C19" i="3"/>
  <c r="A19" i="3"/>
  <c r="O18" i="3"/>
  <c r="M18" i="3"/>
  <c r="C18" i="3"/>
  <c r="A18" i="3"/>
  <c r="O17" i="3"/>
  <c r="M17" i="3"/>
  <c r="C17" i="3"/>
  <c r="A17" i="3"/>
  <c r="O14" i="3"/>
  <c r="M14" i="3"/>
  <c r="C14" i="3"/>
  <c r="A14" i="3"/>
  <c r="O13" i="3"/>
  <c r="M13" i="3"/>
  <c r="C13" i="3"/>
  <c r="A13" i="3"/>
  <c r="O12" i="3"/>
  <c r="M12" i="3"/>
  <c r="C12" i="3"/>
  <c r="A12" i="3"/>
  <c r="S3" i="11"/>
  <c r="S3" i="10"/>
  <c r="T6" i="19" l="1"/>
  <c r="T9" i="19"/>
  <c r="T5" i="19"/>
  <c r="S7" i="4"/>
  <c r="U7" i="4" s="1"/>
  <c r="S6" i="4"/>
  <c r="U6" i="4" s="1"/>
  <c r="S9" i="4"/>
  <c r="U9" i="4" s="1"/>
  <c r="S4" i="4"/>
  <c r="U4" i="4" s="1"/>
  <c r="S10" i="4"/>
  <c r="U10" i="4" s="1"/>
  <c r="S11" i="4"/>
  <c r="U11" i="4" s="1"/>
  <c r="S5" i="4"/>
  <c r="U5" i="4" s="1"/>
  <c r="S8" i="4"/>
  <c r="U8" i="4" s="1"/>
  <c r="AW2" i="4"/>
  <c r="AX5" i="4" s="1"/>
  <c r="AU8" i="19"/>
  <c r="AW8" i="19" s="1"/>
  <c r="T8" i="19"/>
  <c r="AR5" i="19"/>
  <c r="AU5" i="19" s="1"/>
  <c r="AW5" i="19" s="1"/>
  <c r="AR6" i="19"/>
  <c r="AU6" i="19" s="1"/>
  <c r="AW6" i="19" s="1"/>
  <c r="T7" i="19"/>
  <c r="AR7" i="19"/>
  <c r="AU7" i="19" s="1"/>
  <c r="AW7" i="19" s="1"/>
  <c r="T4" i="19"/>
  <c r="AR4" i="19"/>
  <c r="AU4" i="19" s="1"/>
  <c r="AW4" i="19" s="1"/>
  <c r="G9" i="10"/>
  <c r="J9" i="11"/>
  <c r="G4" i="11"/>
  <c r="D7" i="11"/>
  <c r="G9" i="11"/>
  <c r="E6" i="11"/>
  <c r="H7" i="11"/>
  <c r="F9" i="11"/>
  <c r="J8" i="11"/>
  <c r="G7" i="11"/>
  <c r="J5" i="11"/>
  <c r="G8" i="11"/>
  <c r="E9" i="11"/>
  <c r="F5" i="11"/>
  <c r="I6" i="11"/>
  <c r="H5" i="10"/>
  <c r="G7" i="10"/>
  <c r="D5" i="10"/>
  <c r="I9" i="10"/>
  <c r="I4" i="10"/>
  <c r="E9" i="10"/>
  <c r="E4" i="10"/>
  <c r="G6" i="10"/>
  <c r="G8" i="10"/>
  <c r="J4" i="11"/>
  <c r="I5" i="11"/>
  <c r="H6" i="11"/>
  <c r="F8" i="11"/>
  <c r="I9" i="11"/>
  <c r="E4" i="11"/>
  <c r="I4" i="11"/>
  <c r="D5" i="11"/>
  <c r="H5" i="11"/>
  <c r="G6" i="11"/>
  <c r="F7" i="11"/>
  <c r="J7" i="11"/>
  <c r="E8" i="11"/>
  <c r="I8" i="11"/>
  <c r="D9" i="11"/>
  <c r="H9" i="11"/>
  <c r="F4" i="11"/>
  <c r="E5" i="11"/>
  <c r="D6" i="11"/>
  <c r="D4" i="11"/>
  <c r="H4" i="11"/>
  <c r="G5" i="11"/>
  <c r="F6" i="11"/>
  <c r="J6" i="11"/>
  <c r="E7" i="11"/>
  <c r="I7" i="11"/>
  <c r="D8" i="11"/>
  <c r="H8" i="11"/>
  <c r="D4" i="10"/>
  <c r="G5" i="10"/>
  <c r="F7" i="10"/>
  <c r="J7" i="10"/>
  <c r="D9" i="10"/>
  <c r="F4" i="10"/>
  <c r="J4" i="10"/>
  <c r="E5" i="10"/>
  <c r="I5" i="10"/>
  <c r="D6" i="10"/>
  <c r="H6" i="10"/>
  <c r="D7" i="10"/>
  <c r="H7" i="10"/>
  <c r="D8" i="10"/>
  <c r="H8" i="10"/>
  <c r="F9" i="10"/>
  <c r="J9" i="10"/>
  <c r="H4" i="10"/>
  <c r="F6" i="10"/>
  <c r="J6" i="10"/>
  <c r="F8" i="10"/>
  <c r="J8" i="10"/>
  <c r="H9" i="10"/>
  <c r="G4" i="10"/>
  <c r="F5" i="10"/>
  <c r="J5" i="10"/>
  <c r="E6" i="10"/>
  <c r="I6" i="10"/>
  <c r="K6" i="10" s="1"/>
  <c r="AS6" i="10" s="1"/>
  <c r="E7" i="10"/>
  <c r="I7" i="10"/>
  <c r="E8" i="10"/>
  <c r="I8" i="10"/>
  <c r="AX8" i="4" l="1"/>
  <c r="AX6" i="4"/>
  <c r="BG4" i="4"/>
  <c r="AX7" i="4"/>
  <c r="AX9" i="4"/>
  <c r="AX4" i="4"/>
  <c r="AX11" i="4"/>
  <c r="AX10" i="4"/>
  <c r="S8" i="19"/>
  <c r="U8" i="19" s="1"/>
  <c r="S4" i="19"/>
  <c r="U4" i="19" s="1"/>
  <c r="S6" i="19"/>
  <c r="U6" i="19" s="1"/>
  <c r="S5" i="19"/>
  <c r="U5" i="19" s="1"/>
  <c r="AW2" i="19"/>
  <c r="AX7" i="19" s="1"/>
  <c r="S7" i="19"/>
  <c r="U7" i="19" s="1"/>
  <c r="S9" i="19"/>
  <c r="U9" i="19" s="1"/>
  <c r="L6" i="10"/>
  <c r="AR6" i="10" s="1"/>
  <c r="L9" i="10"/>
  <c r="AR9" i="10" s="1"/>
  <c r="K4" i="10"/>
  <c r="AS4" i="10" s="1"/>
  <c r="K8" i="11"/>
  <c r="AS8" i="11" s="1"/>
  <c r="K4" i="11"/>
  <c r="AS4" i="11" s="1"/>
  <c r="K9" i="11"/>
  <c r="AS9" i="11" s="1"/>
  <c r="L9" i="11"/>
  <c r="K9" i="10"/>
  <c r="AS9" i="10" s="1"/>
  <c r="K7" i="11"/>
  <c r="AS7" i="11" s="1"/>
  <c r="L6" i="11"/>
  <c r="K5" i="11"/>
  <c r="AS5" i="11" s="1"/>
  <c r="L7" i="11"/>
  <c r="L8" i="11"/>
  <c r="AR8" i="11" s="1"/>
  <c r="K6" i="11"/>
  <c r="AS6" i="11" s="1"/>
  <c r="L7" i="10"/>
  <c r="AR7" i="10" s="1"/>
  <c r="K5" i="10"/>
  <c r="AS5" i="10" s="1"/>
  <c r="K8" i="10"/>
  <c r="AS8" i="10" s="1"/>
  <c r="L5" i="10"/>
  <c r="AR5" i="10" s="1"/>
  <c r="L5" i="11"/>
  <c r="T5" i="11" s="1"/>
  <c r="L4" i="11"/>
  <c r="AU6" i="10"/>
  <c r="AW6" i="10" s="1"/>
  <c r="L8" i="10"/>
  <c r="K7" i="10"/>
  <c r="AS7" i="10" s="1"/>
  <c r="L4" i="10"/>
  <c r="BJ4" i="4" l="1"/>
  <c r="Q4" i="4" s="1"/>
  <c r="BK4" i="4"/>
  <c r="R4" i="4" s="1"/>
  <c r="BI4" i="4"/>
  <c r="AX2" i="4"/>
  <c r="AX4" i="19"/>
  <c r="BE4" i="19"/>
  <c r="AX9" i="19"/>
  <c r="AX6" i="19"/>
  <c r="AX5" i="19"/>
  <c r="AX8" i="19"/>
  <c r="T6" i="10"/>
  <c r="AU8" i="11"/>
  <c r="AW8" i="11" s="1"/>
  <c r="AU9" i="10"/>
  <c r="AW9" i="10" s="1"/>
  <c r="T9" i="10"/>
  <c r="T9" i="11"/>
  <c r="T7" i="11"/>
  <c r="AR5" i="11"/>
  <c r="AU5" i="11" s="1"/>
  <c r="AW5" i="11" s="1"/>
  <c r="T8" i="11"/>
  <c r="T6" i="11"/>
  <c r="AR9" i="11"/>
  <c r="AU9" i="11" s="1"/>
  <c r="AW9" i="11" s="1"/>
  <c r="AR7" i="11"/>
  <c r="AU7" i="11" s="1"/>
  <c r="AW7" i="11" s="1"/>
  <c r="AR6" i="11"/>
  <c r="AU6" i="11" s="1"/>
  <c r="AW6" i="11" s="1"/>
  <c r="AU5" i="10"/>
  <c r="AW5" i="10" s="1"/>
  <c r="T5" i="10"/>
  <c r="T7" i="10"/>
  <c r="AR4" i="11"/>
  <c r="AU4" i="11" s="1"/>
  <c r="AW4" i="11" s="1"/>
  <c r="T4" i="11"/>
  <c r="T4" i="10"/>
  <c r="AR4" i="10"/>
  <c r="AU4" i="10" s="1"/>
  <c r="AW4" i="10" s="1"/>
  <c r="AU7" i="10"/>
  <c r="AW7" i="10" s="1"/>
  <c r="T8" i="10"/>
  <c r="AR8" i="10"/>
  <c r="AU8" i="10" s="1"/>
  <c r="AW8" i="10" s="1"/>
  <c r="AP4" i="4" l="1"/>
  <c r="N4" i="4"/>
  <c r="BG5" i="4"/>
  <c r="AY5" i="4"/>
  <c r="AY8" i="4"/>
  <c r="AY6" i="4"/>
  <c r="AY9" i="4"/>
  <c r="AY4" i="4"/>
  <c r="AY11" i="4"/>
  <c r="AY7" i="4"/>
  <c r="AY10" i="4"/>
  <c r="AX2" i="19"/>
  <c r="BG4" i="19"/>
  <c r="AP4" i="19" s="1"/>
  <c r="BI4" i="19"/>
  <c r="R4" i="19" s="1"/>
  <c r="BH4" i="19"/>
  <c r="Q4" i="19" s="1"/>
  <c r="S4" i="11"/>
  <c r="U4" i="11" s="1"/>
  <c r="S9" i="11"/>
  <c r="U9" i="11" s="1"/>
  <c r="S8" i="11"/>
  <c r="U8" i="11" s="1"/>
  <c r="S7" i="10"/>
  <c r="U7" i="10" s="1"/>
  <c r="S8" i="10"/>
  <c r="U8" i="10" s="1"/>
  <c r="S6" i="10"/>
  <c r="U6" i="10" s="1"/>
  <c r="S5" i="11"/>
  <c r="U5" i="11" s="1"/>
  <c r="S6" i="11"/>
  <c r="U6" i="11" s="1"/>
  <c r="AW2" i="11"/>
  <c r="AX4" i="11" s="1"/>
  <c r="S7" i="11"/>
  <c r="U7" i="11" s="1"/>
  <c r="AW2" i="10"/>
  <c r="AX4" i="10" s="1"/>
  <c r="S9" i="10"/>
  <c r="U9" i="10" s="1"/>
  <c r="S4" i="10"/>
  <c r="U4" i="10" s="1"/>
  <c r="S5" i="10"/>
  <c r="U5" i="10" s="1"/>
  <c r="AY2" i="4" l="1"/>
  <c r="BG6" i="4" s="1"/>
  <c r="BK5" i="4"/>
  <c r="R5" i="4" s="1"/>
  <c r="BJ5" i="4"/>
  <c r="Q5" i="4" s="1"/>
  <c r="BI5" i="4"/>
  <c r="BE5" i="19"/>
  <c r="AY4" i="19"/>
  <c r="AY7" i="19"/>
  <c r="AY6" i="19"/>
  <c r="AY5" i="19"/>
  <c r="AY8" i="19"/>
  <c r="AY9" i="19"/>
  <c r="AX7" i="10"/>
  <c r="BE4" i="11"/>
  <c r="AX5" i="11"/>
  <c r="AX8" i="11"/>
  <c r="AX9" i="11"/>
  <c r="AX7" i="11"/>
  <c r="AX6" i="11"/>
  <c r="BE4" i="10"/>
  <c r="AX9" i="10"/>
  <c r="AX6" i="10"/>
  <c r="AX5" i="10"/>
  <c r="AX8" i="10"/>
  <c r="AP5" i="4" l="1"/>
  <c r="N5" i="4"/>
  <c r="AZ4" i="4"/>
  <c r="AZ10" i="4"/>
  <c r="AZ6" i="4"/>
  <c r="BK6" i="4"/>
  <c r="R6" i="4" s="1"/>
  <c r="BJ6" i="4"/>
  <c r="Q6" i="4" s="1"/>
  <c r="BI6" i="4"/>
  <c r="AZ7" i="4"/>
  <c r="AZ8" i="4"/>
  <c r="AZ9" i="4"/>
  <c r="AZ5" i="4"/>
  <c r="AZ11" i="4"/>
  <c r="AY2" i="19"/>
  <c r="BE6" i="19" s="1"/>
  <c r="BI5" i="19"/>
  <c r="R5" i="19" s="1"/>
  <c r="BG5" i="19"/>
  <c r="AP5" i="19" s="1"/>
  <c r="BH5" i="19"/>
  <c r="Q5" i="19" s="1"/>
  <c r="AX2" i="10"/>
  <c r="AY6" i="10" s="1"/>
  <c r="BI4" i="11"/>
  <c r="R4" i="11" s="1"/>
  <c r="BH4" i="11"/>
  <c r="Q4" i="11" s="1"/>
  <c r="BG4" i="11"/>
  <c r="AX2" i="11"/>
  <c r="AY5" i="11" s="1"/>
  <c r="BH4" i="10"/>
  <c r="Q4" i="10" s="1"/>
  <c r="BG4" i="10"/>
  <c r="BI4" i="10"/>
  <c r="R4" i="10" s="1"/>
  <c r="AP6" i="4" l="1"/>
  <c r="N6" i="4"/>
  <c r="AZ5" i="19"/>
  <c r="AZ2" i="4"/>
  <c r="BA5" i="4" s="1"/>
  <c r="AZ8" i="19"/>
  <c r="AZ7" i="19"/>
  <c r="BI6" i="19"/>
  <c r="R6" i="19" s="1"/>
  <c r="BH6" i="19"/>
  <c r="Q6" i="19" s="1"/>
  <c r="BG6" i="19"/>
  <c r="AP6" i="19" s="1"/>
  <c r="AZ9" i="19"/>
  <c r="AZ4" i="19"/>
  <c r="AZ6" i="19"/>
  <c r="AP4" i="11"/>
  <c r="N4" i="11"/>
  <c r="AP4" i="10"/>
  <c r="N4" i="10"/>
  <c r="AY4" i="10"/>
  <c r="AY9" i="11"/>
  <c r="AY8" i="11"/>
  <c r="AY9" i="10"/>
  <c r="AY5" i="10"/>
  <c r="AY8" i="10"/>
  <c r="AY7" i="10"/>
  <c r="BE5" i="10"/>
  <c r="AY7" i="11"/>
  <c r="BE5" i="11"/>
  <c r="AY4" i="11"/>
  <c r="AY6" i="11"/>
  <c r="BA7" i="4" l="1"/>
  <c r="BA8" i="4"/>
  <c r="BA9" i="4"/>
  <c r="BG7" i="4"/>
  <c r="BA10" i="4"/>
  <c r="BA4" i="4"/>
  <c r="BA6" i="4"/>
  <c r="BA11" i="4"/>
  <c r="AZ2" i="19"/>
  <c r="BA4" i="19" s="1"/>
  <c r="AY2" i="10"/>
  <c r="BH5" i="10"/>
  <c r="Q5" i="10" s="1"/>
  <c r="BG5" i="10"/>
  <c r="BI5" i="10"/>
  <c r="R5" i="10" s="1"/>
  <c r="AY2" i="11"/>
  <c r="AZ6" i="11" s="1"/>
  <c r="BH5" i="11"/>
  <c r="Q5" i="11" s="1"/>
  <c r="BI5" i="11"/>
  <c r="R5" i="11" s="1"/>
  <c r="BG5" i="11"/>
  <c r="BI7" i="4" l="1"/>
  <c r="BK7" i="4"/>
  <c r="R7" i="4" s="1"/>
  <c r="BJ7" i="4"/>
  <c r="Q7" i="4" s="1"/>
  <c r="BA2" i="4"/>
  <c r="BB10" i="4" s="1"/>
  <c r="BA6" i="19"/>
  <c r="BA9" i="19"/>
  <c r="BE7" i="19"/>
  <c r="BA8" i="19"/>
  <c r="BA7" i="19"/>
  <c r="BA5" i="19"/>
  <c r="AP5" i="11"/>
  <c r="N5" i="11"/>
  <c r="AP5" i="10"/>
  <c r="N5" i="10"/>
  <c r="AZ7" i="10"/>
  <c r="AZ9" i="10"/>
  <c r="BE6" i="10"/>
  <c r="AZ4" i="10"/>
  <c r="AZ6" i="10"/>
  <c r="AZ8" i="10"/>
  <c r="AZ5" i="10"/>
  <c r="BE6" i="11"/>
  <c r="AZ8" i="11"/>
  <c r="AZ5" i="11"/>
  <c r="AZ7" i="11"/>
  <c r="AZ9" i="11"/>
  <c r="AZ4" i="11"/>
  <c r="AP7" i="4" l="1"/>
  <c r="N7" i="4"/>
  <c r="BB6" i="4"/>
  <c r="BB11" i="4"/>
  <c r="BG8" i="4"/>
  <c r="BB8" i="4"/>
  <c r="BB5" i="4"/>
  <c r="BB7" i="4"/>
  <c r="BB9" i="4"/>
  <c r="BB4" i="4"/>
  <c r="BA2" i="19"/>
  <c r="BE8" i="19" s="1"/>
  <c r="BI8" i="19" s="1"/>
  <c r="R8" i="19" s="1"/>
  <c r="BH7" i="19"/>
  <c r="Q7" i="19" s="1"/>
  <c r="BG7" i="19"/>
  <c r="AP7" i="19" s="1"/>
  <c r="BI7" i="19"/>
  <c r="R7" i="19" s="1"/>
  <c r="BB9" i="19"/>
  <c r="AZ2" i="10"/>
  <c r="BA8" i="10" s="1"/>
  <c r="BH6" i="10"/>
  <c r="Q6" i="10" s="1"/>
  <c r="BG6" i="10"/>
  <c r="BI6" i="10"/>
  <c r="R6" i="10" s="1"/>
  <c r="BG6" i="11"/>
  <c r="BH6" i="11"/>
  <c r="Q6" i="11" s="1"/>
  <c r="BI6" i="11"/>
  <c r="R6" i="11" s="1"/>
  <c r="AZ2" i="11"/>
  <c r="BA8" i="11" s="1"/>
  <c r="BB2" i="4" l="1"/>
  <c r="BC9" i="4" s="1"/>
  <c r="BJ8" i="4"/>
  <c r="Q8" i="4" s="1"/>
  <c r="BK8" i="4"/>
  <c r="R8" i="4" s="1"/>
  <c r="BI8" i="4"/>
  <c r="BG8" i="19"/>
  <c r="AP8" i="19" s="1"/>
  <c r="BB4" i="19"/>
  <c r="BH8" i="19"/>
  <c r="Q8" i="19" s="1"/>
  <c r="BB8" i="19"/>
  <c r="BB5" i="19"/>
  <c r="BB6" i="19"/>
  <c r="BB7" i="19"/>
  <c r="AP6" i="11"/>
  <c r="N6" i="11"/>
  <c r="BA5" i="10"/>
  <c r="AP6" i="10"/>
  <c r="N6" i="10"/>
  <c r="BA7" i="11"/>
  <c r="BA9" i="11"/>
  <c r="BE7" i="10"/>
  <c r="BG7" i="10" s="1"/>
  <c r="BA4" i="10"/>
  <c r="BA6" i="10"/>
  <c r="BA9" i="10"/>
  <c r="BA7" i="10"/>
  <c r="BE7" i="11"/>
  <c r="BA6" i="11"/>
  <c r="BA5" i="11"/>
  <c r="BA4" i="11"/>
  <c r="AP8" i="4" l="1"/>
  <c r="N8" i="4"/>
  <c r="BC8" i="4"/>
  <c r="BC7" i="4"/>
  <c r="BG9" i="4"/>
  <c r="BC11" i="4"/>
  <c r="BC10" i="4"/>
  <c r="BC6" i="4"/>
  <c r="BC5" i="4"/>
  <c r="BC4" i="4"/>
  <c r="BB2" i="19"/>
  <c r="BE9" i="19" s="1"/>
  <c r="BH9" i="19" s="1"/>
  <c r="Q9" i="19" s="1"/>
  <c r="AP7" i="10"/>
  <c r="N7" i="10"/>
  <c r="BI7" i="10"/>
  <c r="R7" i="10" s="1"/>
  <c r="BH7" i="10"/>
  <c r="Q7" i="10" s="1"/>
  <c r="BA2" i="10"/>
  <c r="BB7" i="10" s="1"/>
  <c r="BA2" i="11"/>
  <c r="BB4" i="11" s="1"/>
  <c r="BH7" i="11"/>
  <c r="Q7" i="11" s="1"/>
  <c r="BG7" i="11"/>
  <c r="BI7" i="11"/>
  <c r="R7" i="11" s="1"/>
  <c r="BK9" i="4" l="1"/>
  <c r="R9" i="4" s="1"/>
  <c r="BI9" i="4"/>
  <c r="BJ9" i="4"/>
  <c r="Q9" i="4" s="1"/>
  <c r="BC2" i="4"/>
  <c r="BD10" i="4" s="1"/>
  <c r="BI9" i="19"/>
  <c r="R9" i="19" s="1"/>
  <c r="BG9" i="19"/>
  <c r="AP9" i="19" s="1"/>
  <c r="AP7" i="11"/>
  <c r="N7" i="11"/>
  <c r="BB6" i="10"/>
  <c r="BB4" i="10"/>
  <c r="BB5" i="10"/>
  <c r="BB9" i="10"/>
  <c r="BE8" i="10"/>
  <c r="BB8" i="10"/>
  <c r="BB6" i="11"/>
  <c r="BE8" i="11"/>
  <c r="BB9" i="11"/>
  <c r="BB8" i="11"/>
  <c r="BB7" i="11"/>
  <c r="BB5" i="11"/>
  <c r="AP9" i="4" l="1"/>
  <c r="N9" i="4"/>
  <c r="BD4" i="4"/>
  <c r="BG10" i="4"/>
  <c r="BD7" i="4"/>
  <c r="BD9" i="4"/>
  <c r="BD8" i="4"/>
  <c r="BD6" i="4"/>
  <c r="BD11" i="4"/>
  <c r="BD5" i="4"/>
  <c r="BB2" i="11"/>
  <c r="BE9" i="11" s="1"/>
  <c r="BG9" i="11" s="1"/>
  <c r="BB2" i="10"/>
  <c r="BE9" i="10" s="1"/>
  <c r="BH9" i="10" s="1"/>
  <c r="Q9" i="10" s="1"/>
  <c r="BI8" i="10"/>
  <c r="R8" i="10" s="1"/>
  <c r="BG8" i="10"/>
  <c r="BH8" i="10"/>
  <c r="Q8" i="10" s="1"/>
  <c r="BI8" i="11"/>
  <c r="R8" i="11" s="1"/>
  <c r="BG8" i="11"/>
  <c r="BH8" i="11"/>
  <c r="Q8" i="11" s="1"/>
  <c r="BD2" i="4" l="1"/>
  <c r="BG11" i="4" s="1"/>
  <c r="BJ11" i="4" s="1"/>
  <c r="Q11" i="4" s="1"/>
  <c r="BI10" i="4"/>
  <c r="BK10" i="4"/>
  <c r="R10" i="4" s="1"/>
  <c r="BJ10" i="4"/>
  <c r="Q10" i="4" s="1"/>
  <c r="AP9" i="11"/>
  <c r="N9" i="11"/>
  <c r="AP8" i="11"/>
  <c r="N8" i="11"/>
  <c r="AP8" i="10"/>
  <c r="N8" i="10"/>
  <c r="BH9" i="11"/>
  <c r="Q9" i="11" s="1"/>
  <c r="BI9" i="11"/>
  <c r="R9" i="11" s="1"/>
  <c r="BI9" i="10"/>
  <c r="R9" i="10" s="1"/>
  <c r="BG9" i="10"/>
  <c r="AP10" i="4" l="1"/>
  <c r="N10" i="4"/>
  <c r="BK11" i="4"/>
  <c r="R11" i="4" s="1"/>
  <c r="BI11" i="4"/>
  <c r="AP9" i="10"/>
  <c r="N9" i="10"/>
  <c r="S3" i="9"/>
  <c r="J4" i="8"/>
  <c r="S3" i="8"/>
  <c r="S3" i="7"/>
  <c r="H6" i="6"/>
  <c r="S3" i="6"/>
  <c r="G7" i="5"/>
  <c r="I9" i="5"/>
  <c r="S3" i="5"/>
  <c r="F4" i="2"/>
  <c r="S3" i="2"/>
  <c r="AP11" i="4" l="1"/>
  <c r="N11" i="4"/>
  <c r="G9" i="8"/>
  <c r="D7" i="9"/>
  <c r="G7" i="8"/>
  <c r="G4" i="9"/>
  <c r="G9" i="9"/>
  <c r="J5" i="7"/>
  <c r="F8" i="6"/>
  <c r="F8" i="2"/>
  <c r="J9" i="7"/>
  <c r="G8" i="7"/>
  <c r="J8" i="6"/>
  <c r="E5" i="6"/>
  <c r="I9" i="6"/>
  <c r="G7" i="6"/>
  <c r="F8" i="5"/>
  <c r="J8" i="5"/>
  <c r="H6" i="5"/>
  <c r="E5" i="5"/>
  <c r="G7" i="2"/>
  <c r="J8" i="2"/>
  <c r="I5" i="2"/>
  <c r="J5" i="9"/>
  <c r="E6" i="9"/>
  <c r="H7" i="9"/>
  <c r="F9" i="9"/>
  <c r="E9" i="9"/>
  <c r="E5" i="9"/>
  <c r="G8" i="9"/>
  <c r="F5" i="9"/>
  <c r="I6" i="9"/>
  <c r="J9" i="9"/>
  <c r="I5" i="8"/>
  <c r="E5" i="8"/>
  <c r="H6" i="8"/>
  <c r="F8" i="8"/>
  <c r="I9" i="8"/>
  <c r="F4" i="8"/>
  <c r="J8" i="8"/>
  <c r="D6" i="8"/>
  <c r="E9" i="8"/>
  <c r="F9" i="7"/>
  <c r="G4" i="7"/>
  <c r="D7" i="7"/>
  <c r="G9" i="7"/>
  <c r="F5" i="7"/>
  <c r="I6" i="7"/>
  <c r="E6" i="7"/>
  <c r="H7" i="7"/>
  <c r="E9" i="7"/>
  <c r="E5" i="7"/>
  <c r="E9" i="6"/>
  <c r="J4" i="6"/>
  <c r="F4" i="6"/>
  <c r="I5" i="6"/>
  <c r="D6" i="6"/>
  <c r="G9" i="6"/>
  <c r="D6" i="5"/>
  <c r="J4" i="5"/>
  <c r="F4" i="5"/>
  <c r="I5" i="5"/>
  <c r="E9" i="5"/>
  <c r="G9" i="5"/>
  <c r="H6" i="2"/>
  <c r="I9" i="2"/>
  <c r="D6" i="2"/>
  <c r="E9" i="2"/>
  <c r="E5" i="2"/>
  <c r="J4" i="2"/>
  <c r="G9" i="2"/>
  <c r="J4" i="9"/>
  <c r="I5" i="9"/>
  <c r="H6" i="9"/>
  <c r="G7" i="9"/>
  <c r="F8" i="9"/>
  <c r="J8" i="9"/>
  <c r="I9" i="9"/>
  <c r="E4" i="9"/>
  <c r="I4" i="9"/>
  <c r="K4" i="9" s="1"/>
  <c r="AS4" i="9" s="1"/>
  <c r="D5" i="9"/>
  <c r="H5" i="9"/>
  <c r="G6" i="9"/>
  <c r="F7" i="9"/>
  <c r="J7" i="9"/>
  <c r="E8" i="9"/>
  <c r="I8" i="9"/>
  <c r="D9" i="9"/>
  <c r="H9" i="9"/>
  <c r="F4" i="9"/>
  <c r="D6" i="9"/>
  <c r="D4" i="9"/>
  <c r="H4" i="9"/>
  <c r="G5" i="9"/>
  <c r="F6" i="9"/>
  <c r="J6" i="9"/>
  <c r="E7" i="9"/>
  <c r="I7" i="9"/>
  <c r="D8" i="9"/>
  <c r="H8" i="9"/>
  <c r="I4" i="8"/>
  <c r="K4" i="8" s="1"/>
  <c r="AS4" i="8" s="1"/>
  <c r="D5" i="8"/>
  <c r="G6" i="8"/>
  <c r="J7" i="8"/>
  <c r="I8" i="8"/>
  <c r="H9" i="8"/>
  <c r="G4" i="8"/>
  <c r="F5" i="8"/>
  <c r="J5" i="8"/>
  <c r="E6" i="8"/>
  <c r="I6" i="8"/>
  <c r="D7" i="8"/>
  <c r="H7" i="8"/>
  <c r="G8" i="8"/>
  <c r="F9" i="8"/>
  <c r="J9" i="8"/>
  <c r="E4" i="8"/>
  <c r="H5" i="8"/>
  <c r="F7" i="8"/>
  <c r="E8" i="8"/>
  <c r="D9" i="8"/>
  <c r="D4" i="8"/>
  <c r="H4" i="8"/>
  <c r="G5" i="8"/>
  <c r="F6" i="8"/>
  <c r="J6" i="8"/>
  <c r="E7" i="8"/>
  <c r="I7" i="8"/>
  <c r="D8" i="8"/>
  <c r="H8" i="8"/>
  <c r="J4" i="7"/>
  <c r="I5" i="7"/>
  <c r="D6" i="7"/>
  <c r="H6" i="7"/>
  <c r="G7" i="7"/>
  <c r="F8" i="7"/>
  <c r="J8" i="7"/>
  <c r="I9" i="7"/>
  <c r="E4" i="7"/>
  <c r="I4" i="7"/>
  <c r="D5" i="7"/>
  <c r="H5" i="7"/>
  <c r="G6" i="7"/>
  <c r="F7" i="7"/>
  <c r="J7" i="7"/>
  <c r="E8" i="7"/>
  <c r="I8" i="7"/>
  <c r="D9" i="7"/>
  <c r="H9" i="7"/>
  <c r="F4" i="7"/>
  <c r="D4" i="7"/>
  <c r="H4" i="7"/>
  <c r="G5" i="7"/>
  <c r="F6" i="7"/>
  <c r="J6" i="7"/>
  <c r="E7" i="7"/>
  <c r="I7" i="7"/>
  <c r="K7" i="7" s="1"/>
  <c r="AS7" i="7" s="1"/>
  <c r="D8" i="7"/>
  <c r="H8" i="7"/>
  <c r="I4" i="6"/>
  <c r="D5" i="6"/>
  <c r="G6" i="6"/>
  <c r="J7" i="6"/>
  <c r="E8" i="6"/>
  <c r="I8" i="6"/>
  <c r="H9" i="6"/>
  <c r="G4" i="6"/>
  <c r="F5" i="6"/>
  <c r="J5" i="6"/>
  <c r="E6" i="6"/>
  <c r="I6" i="6"/>
  <c r="D7" i="6"/>
  <c r="H7" i="6"/>
  <c r="G8" i="6"/>
  <c r="F9" i="6"/>
  <c r="J9" i="6"/>
  <c r="E4" i="6"/>
  <c r="H5" i="6"/>
  <c r="F7" i="6"/>
  <c r="D9" i="6"/>
  <c r="D4" i="6"/>
  <c r="H4" i="6"/>
  <c r="G5" i="6"/>
  <c r="F6" i="6"/>
  <c r="J6" i="6"/>
  <c r="E7" i="6"/>
  <c r="I7" i="6"/>
  <c r="K7" i="6" s="1"/>
  <c r="AS7" i="6" s="1"/>
  <c r="D8" i="6"/>
  <c r="H8" i="6"/>
  <c r="I4" i="5"/>
  <c r="D5" i="5"/>
  <c r="G6" i="5"/>
  <c r="J7" i="5"/>
  <c r="I8" i="5"/>
  <c r="D9" i="5"/>
  <c r="G4" i="5"/>
  <c r="F5" i="5"/>
  <c r="J5" i="5"/>
  <c r="E6" i="5"/>
  <c r="I6" i="5"/>
  <c r="D7" i="5"/>
  <c r="H7" i="5"/>
  <c r="G8" i="5"/>
  <c r="F9" i="5"/>
  <c r="J9" i="5"/>
  <c r="K9" i="5" s="1"/>
  <c r="AS9" i="5" s="1"/>
  <c r="E4" i="5"/>
  <c r="H5" i="5"/>
  <c r="F7" i="5"/>
  <c r="E8" i="5"/>
  <c r="H9" i="5"/>
  <c r="D4" i="5"/>
  <c r="H4" i="5"/>
  <c r="G5" i="5"/>
  <c r="F6" i="5"/>
  <c r="J6" i="5"/>
  <c r="E7" i="5"/>
  <c r="I7" i="5"/>
  <c r="D8" i="5"/>
  <c r="H8" i="5"/>
  <c r="I4" i="2"/>
  <c r="D5" i="2"/>
  <c r="G6" i="2"/>
  <c r="J7" i="2"/>
  <c r="I8" i="2"/>
  <c r="D9" i="2"/>
  <c r="G4" i="2"/>
  <c r="F5" i="2"/>
  <c r="J5" i="2"/>
  <c r="E6" i="2"/>
  <c r="I6" i="2"/>
  <c r="D7" i="2"/>
  <c r="H7" i="2"/>
  <c r="G8" i="2"/>
  <c r="F9" i="2"/>
  <c r="J9" i="2"/>
  <c r="E4" i="2"/>
  <c r="H5" i="2"/>
  <c r="F7" i="2"/>
  <c r="E8" i="2"/>
  <c r="H9" i="2"/>
  <c r="D4" i="2"/>
  <c r="H4" i="2"/>
  <c r="G5" i="2"/>
  <c r="F6" i="2"/>
  <c r="J6" i="2"/>
  <c r="E7" i="2"/>
  <c r="I7" i="2"/>
  <c r="D8" i="2"/>
  <c r="H8" i="2"/>
  <c r="D6" i="3"/>
  <c r="E4" i="3"/>
  <c r="D4" i="3"/>
  <c r="D9" i="3"/>
  <c r="D5" i="3"/>
  <c r="D8" i="3"/>
  <c r="D7" i="3"/>
  <c r="I8" i="3"/>
  <c r="I4" i="3"/>
  <c r="J9" i="3"/>
  <c r="I6" i="3"/>
  <c r="I5" i="3"/>
  <c r="I7" i="3"/>
  <c r="I9" i="3"/>
  <c r="J5" i="3"/>
  <c r="J7" i="3"/>
  <c r="J4" i="3"/>
  <c r="J6" i="3"/>
  <c r="J8" i="3"/>
  <c r="K7" i="2" l="1"/>
  <c r="AS7" i="2" s="1"/>
  <c r="K9" i="2"/>
  <c r="AS9" i="2" s="1"/>
  <c r="K6" i="9"/>
  <c r="AS6" i="9" s="1"/>
  <c r="L7" i="8"/>
  <c r="L7" i="2"/>
  <c r="AR7" i="2" s="1"/>
  <c r="AU7" i="2" s="1"/>
  <c r="AW7" i="2" s="1"/>
  <c r="K9" i="7"/>
  <c r="AS9" i="7" s="1"/>
  <c r="K5" i="5"/>
  <c r="AS5" i="5" s="1"/>
  <c r="L9" i="9"/>
  <c r="AR9" i="9" s="1"/>
  <c r="K5" i="7"/>
  <c r="AS5" i="7" s="1"/>
  <c r="K8" i="5"/>
  <c r="AS8" i="5" s="1"/>
  <c r="K9" i="8"/>
  <c r="AS9" i="8" s="1"/>
  <c r="K5" i="8"/>
  <c r="AS5" i="8" s="1"/>
  <c r="L9" i="8"/>
  <c r="AR9" i="8" s="1"/>
  <c r="K9" i="6"/>
  <c r="AS9" i="6" s="1"/>
  <c r="L9" i="2"/>
  <c r="AR9" i="2" s="1"/>
  <c r="K5" i="9"/>
  <c r="AS5" i="9" s="1"/>
  <c r="K8" i="8"/>
  <c r="AS8" i="8" s="1"/>
  <c r="K6" i="7"/>
  <c r="AS6" i="7" s="1"/>
  <c r="L9" i="7"/>
  <c r="AR9" i="7" s="1"/>
  <c r="K5" i="6"/>
  <c r="AS5" i="6" s="1"/>
  <c r="K8" i="6"/>
  <c r="AS8" i="6" s="1"/>
  <c r="L7" i="6"/>
  <c r="AR7" i="6" s="1"/>
  <c r="AU7" i="6" s="1"/>
  <c r="AW7" i="6" s="1"/>
  <c r="L9" i="5"/>
  <c r="T9" i="5" s="1"/>
  <c r="L8" i="2"/>
  <c r="AR8" i="2" s="1"/>
  <c r="L4" i="2"/>
  <c r="AR4" i="2" s="1"/>
  <c r="K5" i="2"/>
  <c r="AS5" i="2" s="1"/>
  <c r="K8" i="2"/>
  <c r="AS8" i="2" s="1"/>
  <c r="L5" i="9"/>
  <c r="AR5" i="9" s="1"/>
  <c r="K7" i="9"/>
  <c r="AS7" i="9" s="1"/>
  <c r="K9" i="9"/>
  <c r="AS9" i="9" s="1"/>
  <c r="L6" i="9"/>
  <c r="T6" i="9" s="1"/>
  <c r="K8" i="9"/>
  <c r="AS8" i="9" s="1"/>
  <c r="K8" i="7"/>
  <c r="AS8" i="7" s="1"/>
  <c r="K4" i="7"/>
  <c r="AS4" i="7" s="1"/>
  <c r="L5" i="7"/>
  <c r="AR5" i="7" s="1"/>
  <c r="L7" i="7"/>
  <c r="T7" i="7" s="1"/>
  <c r="L6" i="7"/>
  <c r="AR6" i="7" s="1"/>
  <c r="K4" i="6"/>
  <c r="AS4" i="6" s="1"/>
  <c r="L9" i="6"/>
  <c r="AR9" i="6" s="1"/>
  <c r="K6" i="6"/>
  <c r="AS6" i="6" s="1"/>
  <c r="K4" i="5"/>
  <c r="AS4" i="5" s="1"/>
  <c r="L5" i="2"/>
  <c r="K4" i="2"/>
  <c r="AS4" i="2" s="1"/>
  <c r="L5" i="6"/>
  <c r="L8" i="6"/>
  <c r="L4" i="6"/>
  <c r="AR4" i="6" s="1"/>
  <c r="L7" i="5"/>
  <c r="AR7" i="5" s="1"/>
  <c r="L5" i="5"/>
  <c r="AR5" i="5" s="1"/>
  <c r="L4" i="5"/>
  <c r="AR4" i="5" s="1"/>
  <c r="L8" i="7"/>
  <c r="AR8" i="7" s="1"/>
  <c r="L4" i="7"/>
  <c r="AR4" i="7" s="1"/>
  <c r="L4" i="8"/>
  <c r="AR4" i="8" s="1"/>
  <c r="AU4" i="8" s="1"/>
  <c r="AW4" i="8" s="1"/>
  <c r="L5" i="8"/>
  <c r="AR5" i="8" s="1"/>
  <c r="L8" i="9"/>
  <c r="L7" i="9"/>
  <c r="AR7" i="9" s="1"/>
  <c r="L4" i="9"/>
  <c r="AR4" i="9" s="1"/>
  <c r="AU4" i="9" s="1"/>
  <c r="AW4" i="9" s="1"/>
  <c r="K6" i="8"/>
  <c r="AS6" i="8" s="1"/>
  <c r="K7" i="8"/>
  <c r="AS7" i="8" s="1"/>
  <c r="L8" i="8"/>
  <c r="AR7" i="8"/>
  <c r="L6" i="8"/>
  <c r="L6" i="6"/>
  <c r="K7" i="5"/>
  <c r="AS7" i="5" s="1"/>
  <c r="L8" i="5"/>
  <c r="K6" i="5"/>
  <c r="AS6" i="5" s="1"/>
  <c r="L6" i="5"/>
  <c r="K6" i="2"/>
  <c r="AS6" i="2" s="1"/>
  <c r="L6" i="2"/>
  <c r="K8" i="3"/>
  <c r="AS8" i="3" s="1"/>
  <c r="K4" i="3"/>
  <c r="AS4" i="3" s="1"/>
  <c r="K6" i="3"/>
  <c r="K9" i="3"/>
  <c r="K7" i="3"/>
  <c r="AS7" i="3" s="1"/>
  <c r="K5" i="3"/>
  <c r="AU9" i="2" l="1"/>
  <c r="AW9" i="2" s="1"/>
  <c r="AU9" i="7"/>
  <c r="AW9" i="7" s="1"/>
  <c r="T7" i="6"/>
  <c r="T7" i="2"/>
  <c r="AU9" i="8"/>
  <c r="AW9" i="8" s="1"/>
  <c r="AU6" i="7"/>
  <c r="AW6" i="7" s="1"/>
  <c r="AU5" i="5"/>
  <c r="AW5" i="5" s="1"/>
  <c r="AU9" i="9"/>
  <c r="AW9" i="9" s="1"/>
  <c r="T9" i="9"/>
  <c r="AU5" i="8"/>
  <c r="AW5" i="8" s="1"/>
  <c r="T9" i="7"/>
  <c r="AU5" i="7"/>
  <c r="AW5" i="7" s="1"/>
  <c r="AR9" i="5"/>
  <c r="AU9" i="5" s="1"/>
  <c r="AW9" i="5" s="1"/>
  <c r="T8" i="6"/>
  <c r="AU9" i="6"/>
  <c r="AW9" i="6" s="1"/>
  <c r="T4" i="9"/>
  <c r="T8" i="9"/>
  <c r="T7" i="9"/>
  <c r="AR6" i="9"/>
  <c r="AU6" i="9" s="1"/>
  <c r="AW6" i="9" s="1"/>
  <c r="T9" i="8"/>
  <c r="T5" i="8"/>
  <c r="T4" i="8"/>
  <c r="T5" i="6"/>
  <c r="AU7" i="5"/>
  <c r="AW7" i="5" s="1"/>
  <c r="AU4" i="5"/>
  <c r="AW4" i="5" s="1"/>
  <c r="T4" i="5"/>
  <c r="T9" i="2"/>
  <c r="AU8" i="2"/>
  <c r="AW8" i="2" s="1"/>
  <c r="T8" i="2"/>
  <c r="AU5" i="9"/>
  <c r="AW5" i="9" s="1"/>
  <c r="T5" i="9"/>
  <c r="AU7" i="8"/>
  <c r="AW7" i="8" s="1"/>
  <c r="T6" i="7"/>
  <c r="T5" i="7"/>
  <c r="AU4" i="7"/>
  <c r="AW4" i="7" s="1"/>
  <c r="AU4" i="6"/>
  <c r="AW4" i="6" s="1"/>
  <c r="T9" i="6"/>
  <c r="T5" i="2"/>
  <c r="AU7" i="9"/>
  <c r="AW7" i="9" s="1"/>
  <c r="T7" i="8"/>
  <c r="AR7" i="7"/>
  <c r="AU7" i="7" s="1"/>
  <c r="AW7" i="7" s="1"/>
  <c r="AU8" i="7"/>
  <c r="AW8" i="7" s="1"/>
  <c r="T4" i="7"/>
  <c r="T8" i="7"/>
  <c r="T4" i="6"/>
  <c r="T5" i="5"/>
  <c r="AR5" i="2"/>
  <c r="AU5" i="2" s="1"/>
  <c r="AW5" i="2" s="1"/>
  <c r="AU4" i="2"/>
  <c r="AW4" i="2" s="1"/>
  <c r="T4" i="2"/>
  <c r="AR8" i="6"/>
  <c r="AU8" i="6" s="1"/>
  <c r="AW8" i="6" s="1"/>
  <c r="AR5" i="6"/>
  <c r="AU5" i="6" s="1"/>
  <c r="AW5" i="6" s="1"/>
  <c r="AR8" i="9"/>
  <c r="AU8" i="9" s="1"/>
  <c r="AW8" i="9" s="1"/>
  <c r="AR6" i="8"/>
  <c r="AU6" i="8" s="1"/>
  <c r="AW6" i="8" s="1"/>
  <c r="T6" i="8"/>
  <c r="AR8" i="8"/>
  <c r="AU8" i="8" s="1"/>
  <c r="AW8" i="8" s="1"/>
  <c r="T8" i="8"/>
  <c r="AR6" i="6"/>
  <c r="AU6" i="6" s="1"/>
  <c r="AW6" i="6" s="1"/>
  <c r="T6" i="6"/>
  <c r="AR6" i="5"/>
  <c r="AU6" i="5" s="1"/>
  <c r="AW6" i="5" s="1"/>
  <c r="T6" i="5"/>
  <c r="AR8" i="5"/>
  <c r="AU8" i="5" s="1"/>
  <c r="AW8" i="5" s="1"/>
  <c r="T8" i="5"/>
  <c r="T7" i="5"/>
  <c r="AR6" i="2"/>
  <c r="AU6" i="2" s="1"/>
  <c r="AW6" i="2" s="1"/>
  <c r="T6" i="2"/>
  <c r="AS5" i="3"/>
  <c r="AS9" i="3"/>
  <c r="AS6" i="3"/>
  <c r="AW2" i="7" l="1"/>
  <c r="AX5" i="7" s="1"/>
  <c r="S4" i="9"/>
  <c r="U4" i="9" s="1"/>
  <c r="AW2" i="9"/>
  <c r="AX4" i="9" s="1"/>
  <c r="S8" i="9"/>
  <c r="U8" i="9" s="1"/>
  <c r="S9" i="9"/>
  <c r="U9" i="9" s="1"/>
  <c r="S7" i="9"/>
  <c r="U7" i="9" s="1"/>
  <c r="AW2" i="8"/>
  <c r="BE4" i="8" s="1"/>
  <c r="BH4" i="8" s="1"/>
  <c r="Q4" i="8" s="1"/>
  <c r="S7" i="7"/>
  <c r="U7" i="7" s="1"/>
  <c r="S4" i="7"/>
  <c r="U4" i="7" s="1"/>
  <c r="S8" i="7"/>
  <c r="U8" i="7" s="1"/>
  <c r="S9" i="7"/>
  <c r="U9" i="7" s="1"/>
  <c r="S6" i="6"/>
  <c r="U6" i="6" s="1"/>
  <c r="AW2" i="5"/>
  <c r="BE4" i="5" s="1"/>
  <c r="BI4" i="5" s="1"/>
  <c r="R4" i="5" s="1"/>
  <c r="S6" i="2"/>
  <c r="U6" i="2" s="1"/>
  <c r="S6" i="9"/>
  <c r="U6" i="9" s="1"/>
  <c r="S5" i="9"/>
  <c r="U5" i="9" s="1"/>
  <c r="S8" i="8"/>
  <c r="U8" i="8" s="1"/>
  <c r="S5" i="7"/>
  <c r="U5" i="7" s="1"/>
  <c r="S6" i="7"/>
  <c r="U6" i="7" s="1"/>
  <c r="S5" i="6"/>
  <c r="U5" i="6" s="1"/>
  <c r="S4" i="6"/>
  <c r="U4" i="6" s="1"/>
  <c r="S5" i="2"/>
  <c r="U5" i="2" s="1"/>
  <c r="AW2" i="2"/>
  <c r="AX4" i="2" s="1"/>
  <c r="S8" i="2"/>
  <c r="U8" i="2" s="1"/>
  <c r="S5" i="8"/>
  <c r="U5" i="8" s="1"/>
  <c r="AW2" i="6"/>
  <c r="AX7" i="6" s="1"/>
  <c r="S8" i="6"/>
  <c r="U8" i="6" s="1"/>
  <c r="S4" i="2"/>
  <c r="U4" i="2" s="1"/>
  <c r="S9" i="2"/>
  <c r="U9" i="2" s="1"/>
  <c r="S7" i="2"/>
  <c r="U7" i="2" s="1"/>
  <c r="S6" i="5"/>
  <c r="U6" i="5" s="1"/>
  <c r="S9" i="8"/>
  <c r="U9" i="8" s="1"/>
  <c r="S6" i="8"/>
  <c r="U6" i="8" s="1"/>
  <c r="S4" i="8"/>
  <c r="U4" i="8" s="1"/>
  <c r="S7" i="8"/>
  <c r="U7" i="8" s="1"/>
  <c r="S7" i="6"/>
  <c r="U7" i="6" s="1"/>
  <c r="S9" i="6"/>
  <c r="U9" i="6" s="1"/>
  <c r="S7" i="5"/>
  <c r="U7" i="5" s="1"/>
  <c r="S4" i="5"/>
  <c r="U4" i="5" s="1"/>
  <c r="S9" i="5"/>
  <c r="U9" i="5" s="1"/>
  <c r="S8" i="5"/>
  <c r="U8" i="5" s="1"/>
  <c r="S5" i="5"/>
  <c r="U5" i="5" s="1"/>
  <c r="AX8" i="7" l="1"/>
  <c r="AX4" i="7"/>
  <c r="AX7" i="7"/>
  <c r="BG4" i="5"/>
  <c r="AX9" i="2"/>
  <c r="BI4" i="8"/>
  <c r="R4" i="8" s="1"/>
  <c r="AX7" i="8"/>
  <c r="BE4" i="7"/>
  <c r="BH4" i="7" s="1"/>
  <c r="Q4" i="7" s="1"/>
  <c r="AX6" i="7"/>
  <c r="AX9" i="7"/>
  <c r="BH4" i="5"/>
  <c r="Q4" i="5" s="1"/>
  <c r="AX9" i="5"/>
  <c r="AX4" i="5"/>
  <c r="AX7" i="5"/>
  <c r="AX5" i="5"/>
  <c r="AX6" i="5"/>
  <c r="AX8" i="5"/>
  <c r="BE4" i="2"/>
  <c r="BG4" i="2" s="1"/>
  <c r="AX9" i="9"/>
  <c r="AX7" i="9"/>
  <c r="AX6" i="9"/>
  <c r="AX8" i="9"/>
  <c r="AX5" i="9"/>
  <c r="BE4" i="9"/>
  <c r="BG4" i="9" s="1"/>
  <c r="BG4" i="8"/>
  <c r="AX9" i="8"/>
  <c r="AX8" i="8"/>
  <c r="AX4" i="8"/>
  <c r="AX6" i="8"/>
  <c r="AX5" i="8"/>
  <c r="AX8" i="6"/>
  <c r="AX7" i="2"/>
  <c r="AX5" i="2"/>
  <c r="AX8" i="2"/>
  <c r="AX6" i="2"/>
  <c r="AX4" i="6"/>
  <c r="AX5" i="6"/>
  <c r="BE4" i="6"/>
  <c r="AX6" i="6"/>
  <c r="AX9" i="6"/>
  <c r="AP4" i="2" l="1"/>
  <c r="N4" i="2"/>
  <c r="AP4" i="5"/>
  <c r="N4" i="5"/>
  <c r="AP4" i="8"/>
  <c r="N4" i="8"/>
  <c r="BG4" i="7"/>
  <c r="BI4" i="7"/>
  <c r="R4" i="7" s="1"/>
  <c r="AX2" i="7"/>
  <c r="AY9" i="7" s="1"/>
  <c r="BH4" i="2"/>
  <c r="Q4" i="2" s="1"/>
  <c r="BI4" i="2"/>
  <c r="R4" i="2" s="1"/>
  <c r="AX2" i="5"/>
  <c r="BE5" i="5" s="1"/>
  <c r="BI5" i="5" s="1"/>
  <c r="R5" i="5" s="1"/>
  <c r="AX2" i="8"/>
  <c r="BE5" i="8" s="1"/>
  <c r="BI5" i="8" s="1"/>
  <c r="R5" i="8" s="1"/>
  <c r="AP4" i="9"/>
  <c r="N4" i="9"/>
  <c r="AX2" i="9"/>
  <c r="AY5" i="9" s="1"/>
  <c r="BH4" i="9"/>
  <c r="Q4" i="9" s="1"/>
  <c r="BI4" i="9"/>
  <c r="R4" i="9" s="1"/>
  <c r="AX2" i="2"/>
  <c r="AY9" i="2" s="1"/>
  <c r="AX2" i="6"/>
  <c r="AY6" i="6" s="1"/>
  <c r="BH4" i="6"/>
  <c r="Q4" i="6" s="1"/>
  <c r="BG4" i="6"/>
  <c r="BI4" i="6"/>
  <c r="R4" i="6" s="1"/>
  <c r="AY8" i="5" l="1"/>
  <c r="AY5" i="5"/>
  <c r="AY4" i="5"/>
  <c r="BG5" i="5"/>
  <c r="AY7" i="5"/>
  <c r="BE5" i="7"/>
  <c r="BI5" i="7" s="1"/>
  <c r="R5" i="7" s="1"/>
  <c r="AY4" i="7"/>
  <c r="AY5" i="7"/>
  <c r="AY7" i="7"/>
  <c r="AP4" i="6"/>
  <c r="N4" i="6"/>
  <c r="AP4" i="7"/>
  <c r="N4" i="7"/>
  <c r="AY6" i="7"/>
  <c r="AY8" i="7"/>
  <c r="BG5" i="8"/>
  <c r="AY7" i="8"/>
  <c r="AY4" i="8"/>
  <c r="AY9" i="8"/>
  <c r="AY8" i="8"/>
  <c r="BE5" i="9"/>
  <c r="BH5" i="9" s="1"/>
  <c r="Q5" i="9" s="1"/>
  <c r="AY6" i="8"/>
  <c r="BH5" i="8"/>
  <c r="Q5" i="8" s="1"/>
  <c r="AY5" i="8"/>
  <c r="AY9" i="5"/>
  <c r="BH5" i="5"/>
  <c r="Q5" i="5" s="1"/>
  <c r="AY6" i="5"/>
  <c r="BE5" i="6"/>
  <c r="BG5" i="6" s="1"/>
  <c r="AY8" i="9"/>
  <c r="AY4" i="9"/>
  <c r="AY9" i="9"/>
  <c r="AY6" i="9"/>
  <c r="AY7" i="9"/>
  <c r="AY4" i="6"/>
  <c r="AY5" i="6"/>
  <c r="AY9" i="6"/>
  <c r="AY8" i="6"/>
  <c r="AY7" i="6"/>
  <c r="BE5" i="2"/>
  <c r="BG5" i="2" s="1"/>
  <c r="AY4" i="2"/>
  <c r="AY8" i="2"/>
  <c r="AY5" i="2"/>
  <c r="AY6" i="2"/>
  <c r="AY7" i="2"/>
  <c r="AP5" i="2" l="1"/>
  <c r="N5" i="2"/>
  <c r="AP5" i="5"/>
  <c r="N5" i="5"/>
  <c r="BH5" i="7"/>
  <c r="Q5" i="7" s="1"/>
  <c r="BG5" i="7"/>
  <c r="AP5" i="7" s="1"/>
  <c r="AY2" i="7"/>
  <c r="AZ8" i="7" s="1"/>
  <c r="AP5" i="6"/>
  <c r="N5" i="6"/>
  <c r="AP5" i="8"/>
  <c r="N5" i="8"/>
  <c r="BG5" i="9"/>
  <c r="AP5" i="9" s="1"/>
  <c r="BI5" i="9"/>
  <c r="R5" i="9" s="1"/>
  <c r="AY2" i="8"/>
  <c r="AZ8" i="8" s="1"/>
  <c r="AY2" i="5"/>
  <c r="AZ4" i="5" s="1"/>
  <c r="BH5" i="6"/>
  <c r="Q5" i="6" s="1"/>
  <c r="BI5" i="6"/>
  <c r="R5" i="6" s="1"/>
  <c r="AY2" i="6"/>
  <c r="AZ5" i="6" s="1"/>
  <c r="BH5" i="2"/>
  <c r="Q5" i="2" s="1"/>
  <c r="AY2" i="9"/>
  <c r="BE6" i="9" s="1"/>
  <c r="BI6" i="9" s="1"/>
  <c r="R6" i="9" s="1"/>
  <c r="AY2" i="2"/>
  <c r="BE6" i="2" s="1"/>
  <c r="BI5" i="2"/>
  <c r="R5" i="2" s="1"/>
  <c r="AZ5" i="7" l="1"/>
  <c r="AZ6" i="7"/>
  <c r="AZ7" i="7"/>
  <c r="AZ6" i="8"/>
  <c r="AZ7" i="8"/>
  <c r="BE6" i="5"/>
  <c r="BI6" i="5" s="1"/>
  <c r="R6" i="5" s="1"/>
  <c r="AZ9" i="5"/>
  <c r="AZ5" i="5"/>
  <c r="AZ6" i="5"/>
  <c r="AZ8" i="5"/>
  <c r="AZ7" i="5"/>
  <c r="N5" i="7"/>
  <c r="AZ9" i="7"/>
  <c r="AZ4" i="7"/>
  <c r="BE6" i="7"/>
  <c r="BI6" i="7" s="1"/>
  <c r="R6" i="7" s="1"/>
  <c r="N5" i="9"/>
  <c r="AZ5" i="8"/>
  <c r="BE6" i="8"/>
  <c r="BH6" i="8" s="1"/>
  <c r="Q6" i="8" s="1"/>
  <c r="AZ4" i="8"/>
  <c r="AZ9" i="8"/>
  <c r="AZ6" i="6"/>
  <c r="AZ8" i="6"/>
  <c r="AZ4" i="6"/>
  <c r="AZ7" i="6"/>
  <c r="AZ9" i="6"/>
  <c r="BE6" i="6"/>
  <c r="BH6" i="6" s="1"/>
  <c r="Q6" i="6" s="1"/>
  <c r="AZ6" i="2"/>
  <c r="AZ8" i="2"/>
  <c r="BH6" i="9"/>
  <c r="Q6" i="9" s="1"/>
  <c r="AZ8" i="9"/>
  <c r="AZ4" i="9"/>
  <c r="BG6" i="9"/>
  <c r="AP6" i="9" s="1"/>
  <c r="AZ9" i="9"/>
  <c r="AZ7" i="9"/>
  <c r="AZ6" i="9"/>
  <c r="AZ5" i="9"/>
  <c r="AZ5" i="2"/>
  <c r="AZ4" i="2"/>
  <c r="AZ9" i="2"/>
  <c r="AZ7" i="2"/>
  <c r="BG6" i="2"/>
  <c r="BI6" i="2"/>
  <c r="R6" i="2" s="1"/>
  <c r="BH6" i="2"/>
  <c r="Q6" i="2" s="1"/>
  <c r="BG6" i="7" l="1"/>
  <c r="N6" i="7" s="1"/>
  <c r="AP6" i="2"/>
  <c r="N6" i="2"/>
  <c r="BH6" i="5"/>
  <c r="Q6" i="5" s="1"/>
  <c r="BG6" i="5"/>
  <c r="N6" i="5" s="1"/>
  <c r="AZ2" i="5"/>
  <c r="BE7" i="5" s="1"/>
  <c r="BG7" i="5" s="1"/>
  <c r="AZ2" i="7"/>
  <c r="BA6" i="7" s="1"/>
  <c r="BH6" i="7"/>
  <c r="Q6" i="7" s="1"/>
  <c r="BG6" i="8"/>
  <c r="AZ2" i="8"/>
  <c r="BA5" i="8" s="1"/>
  <c r="BI6" i="8"/>
  <c r="R6" i="8" s="1"/>
  <c r="BI6" i="6"/>
  <c r="R6" i="6" s="1"/>
  <c r="BG6" i="6"/>
  <c r="AZ2" i="6"/>
  <c r="BA8" i="6" s="1"/>
  <c r="AZ2" i="2"/>
  <c r="BE7" i="2" s="1"/>
  <c r="BH7" i="2" s="1"/>
  <c r="Q7" i="2" s="1"/>
  <c r="N6" i="9"/>
  <c r="AZ2" i="9"/>
  <c r="BA8" i="9" s="1"/>
  <c r="BA6" i="8" l="1"/>
  <c r="BA8" i="8"/>
  <c r="AP6" i="7"/>
  <c r="BA5" i="2"/>
  <c r="AP6" i="5"/>
  <c r="BA8" i="5"/>
  <c r="BH7" i="5"/>
  <c r="Q7" i="5" s="1"/>
  <c r="AP7" i="5"/>
  <c r="N7" i="5"/>
  <c r="BA6" i="5"/>
  <c r="BA5" i="5"/>
  <c r="BA4" i="5"/>
  <c r="BA7" i="5"/>
  <c r="BI7" i="5"/>
  <c r="R7" i="5" s="1"/>
  <c r="BA9" i="5"/>
  <c r="BA9" i="7"/>
  <c r="BA8" i="7"/>
  <c r="BA7" i="7"/>
  <c r="BA4" i="7"/>
  <c r="BA5" i="7"/>
  <c r="BE7" i="7"/>
  <c r="BH7" i="7" s="1"/>
  <c r="Q7" i="7" s="1"/>
  <c r="AP6" i="6"/>
  <c r="N6" i="6"/>
  <c r="AP6" i="8"/>
  <c r="N6" i="8"/>
  <c r="BE7" i="8"/>
  <c r="BH7" i="8" s="1"/>
  <c r="Q7" i="8" s="1"/>
  <c r="BA9" i="8"/>
  <c r="BA4" i="8"/>
  <c r="BA7" i="8"/>
  <c r="BE7" i="6"/>
  <c r="BH7" i="6" s="1"/>
  <c r="Q7" i="6" s="1"/>
  <c r="BA7" i="2"/>
  <c r="BA8" i="2"/>
  <c r="BA4" i="2"/>
  <c r="BA5" i="6"/>
  <c r="BA4" i="6"/>
  <c r="BA9" i="6"/>
  <c r="BA7" i="6"/>
  <c r="BA6" i="6"/>
  <c r="BI7" i="2"/>
  <c r="R7" i="2" s="1"/>
  <c r="BG7" i="2"/>
  <c r="BA6" i="2"/>
  <c r="BA9" i="2"/>
  <c r="BA4" i="9"/>
  <c r="BA5" i="9"/>
  <c r="BE7" i="9"/>
  <c r="BH7" i="9" s="1"/>
  <c r="Q7" i="9" s="1"/>
  <c r="BA6" i="9"/>
  <c r="BA7" i="9"/>
  <c r="BA9" i="9"/>
  <c r="F9" i="3"/>
  <c r="F8" i="3"/>
  <c r="G4" i="3"/>
  <c r="G8" i="3"/>
  <c r="H7" i="3"/>
  <c r="H9" i="3"/>
  <c r="G9" i="3"/>
  <c r="G6" i="3"/>
  <c r="H6" i="3"/>
  <c r="G7" i="3"/>
  <c r="H4" i="3"/>
  <c r="F6" i="3"/>
  <c r="H5" i="3"/>
  <c r="G5" i="3"/>
  <c r="F4" i="3"/>
  <c r="L4" i="3" s="1"/>
  <c r="AR4" i="3" s="1"/>
  <c r="AU4" i="3" s="1"/>
  <c r="AW4" i="3" s="1"/>
  <c r="H8" i="3"/>
  <c r="F7" i="3"/>
  <c r="F5" i="3"/>
  <c r="E7" i="3"/>
  <c r="E8" i="3"/>
  <c r="E9" i="3"/>
  <c r="E6" i="3"/>
  <c r="E5" i="3"/>
  <c r="BA2" i="8" l="1"/>
  <c r="BB4" i="8" s="1"/>
  <c r="BI7" i="9"/>
  <c r="R7" i="9" s="1"/>
  <c r="BG7" i="7"/>
  <c r="N7" i="7" s="1"/>
  <c r="BI7" i="7"/>
  <c r="R7" i="7" s="1"/>
  <c r="BG7" i="8"/>
  <c r="N7" i="8" s="1"/>
  <c r="AP7" i="2"/>
  <c r="N7" i="2"/>
  <c r="BA2" i="5"/>
  <c r="BB5" i="5" s="1"/>
  <c r="BA2" i="7"/>
  <c r="BB9" i="7" s="1"/>
  <c r="BI7" i="8"/>
  <c r="R7" i="8" s="1"/>
  <c r="BI7" i="6"/>
  <c r="R7" i="6" s="1"/>
  <c r="BG7" i="6"/>
  <c r="BA2" i="6"/>
  <c r="BB4" i="6" s="1"/>
  <c r="BA2" i="2"/>
  <c r="BB4" i="2" s="1"/>
  <c r="BA2" i="9"/>
  <c r="BE8" i="9" s="1"/>
  <c r="BG7" i="9"/>
  <c r="AP7" i="9" s="1"/>
  <c r="L7" i="3"/>
  <c r="AR7" i="3" s="1"/>
  <c r="AU7" i="3" s="1"/>
  <c r="AW7" i="3" s="1"/>
  <c r="L5" i="3"/>
  <c r="T5" i="3" s="1"/>
  <c r="L8" i="3"/>
  <c r="T8" i="3" s="1"/>
  <c r="L6" i="3"/>
  <c r="T6" i="3" s="1"/>
  <c r="L9" i="3"/>
  <c r="AR9" i="3" s="1"/>
  <c r="AU9" i="3" s="1"/>
  <c r="AW9" i="3" s="1"/>
  <c r="T4" i="3"/>
  <c r="BB6" i="8" l="1"/>
  <c r="BB8" i="8"/>
  <c r="BB9" i="8"/>
  <c r="BB7" i="8"/>
  <c r="BE8" i="8"/>
  <c r="BI8" i="8" s="1"/>
  <c r="R8" i="8" s="1"/>
  <c r="BB5" i="8"/>
  <c r="BB6" i="7"/>
  <c r="AP7" i="7"/>
  <c r="AP7" i="8"/>
  <c r="BB9" i="5"/>
  <c r="BE8" i="5"/>
  <c r="BG8" i="5" s="1"/>
  <c r="BB6" i="5"/>
  <c r="BB7" i="5"/>
  <c r="BB8" i="5"/>
  <c r="BB4" i="5"/>
  <c r="BB5" i="7"/>
  <c r="BB8" i="7"/>
  <c r="BB7" i="7"/>
  <c r="BE8" i="7"/>
  <c r="BH8" i="7" s="1"/>
  <c r="Q8" i="7" s="1"/>
  <c r="BB4" i="7"/>
  <c r="AP7" i="6"/>
  <c r="N7" i="6"/>
  <c r="BB8" i="9"/>
  <c r="BB9" i="6"/>
  <c r="BB7" i="6"/>
  <c r="BE8" i="6"/>
  <c r="BG8" i="6" s="1"/>
  <c r="BB8" i="6"/>
  <c r="BB5" i="6"/>
  <c r="BB6" i="6"/>
  <c r="BB7" i="2"/>
  <c r="BB6" i="2"/>
  <c r="BB5" i="2"/>
  <c r="BB8" i="2"/>
  <c r="BB9" i="2"/>
  <c r="BE8" i="2"/>
  <c r="BH8" i="2" s="1"/>
  <c r="Q8" i="2" s="1"/>
  <c r="N7" i="9"/>
  <c r="BB6" i="9"/>
  <c r="BB4" i="9"/>
  <c r="BB5" i="9"/>
  <c r="BB7" i="9"/>
  <c r="BB9" i="9"/>
  <c r="BI8" i="9"/>
  <c r="R8" i="9" s="1"/>
  <c r="BH8" i="9"/>
  <c r="Q8" i="9" s="1"/>
  <c r="BG8" i="9"/>
  <c r="AR5" i="3"/>
  <c r="AU5" i="3" s="1"/>
  <c r="AW5" i="3" s="1"/>
  <c r="T7" i="3"/>
  <c r="AR6" i="3"/>
  <c r="AU6" i="3" s="1"/>
  <c r="AW6" i="3" s="1"/>
  <c r="T9" i="3"/>
  <c r="AR8" i="3"/>
  <c r="AU8" i="3" s="1"/>
  <c r="AW8" i="3" s="1"/>
  <c r="BI8" i="6" l="1"/>
  <c r="R8" i="6" s="1"/>
  <c r="BB2" i="8"/>
  <c r="BE9" i="8" s="1"/>
  <c r="BI9" i="8" s="1"/>
  <c r="R9" i="8" s="1"/>
  <c r="BH8" i="8"/>
  <c r="Q8" i="8" s="1"/>
  <c r="BG8" i="8"/>
  <c r="N8" i="8" s="1"/>
  <c r="BI8" i="5"/>
  <c r="R8" i="5" s="1"/>
  <c r="BB2" i="5"/>
  <c r="BE9" i="5" s="1"/>
  <c r="BI9" i="5" s="1"/>
  <c r="R9" i="5" s="1"/>
  <c r="BH8" i="5"/>
  <c r="Q8" i="5" s="1"/>
  <c r="BB2" i="7"/>
  <c r="BE9" i="7" s="1"/>
  <c r="BG9" i="7" s="1"/>
  <c r="AP9" i="7" s="1"/>
  <c r="BG8" i="7"/>
  <c r="N8" i="7" s="1"/>
  <c r="BI8" i="7"/>
  <c r="R8" i="7" s="1"/>
  <c r="AP8" i="5"/>
  <c r="N8" i="5"/>
  <c r="AP8" i="6"/>
  <c r="N8" i="6"/>
  <c r="BH8" i="6"/>
  <c r="Q8" i="6" s="1"/>
  <c r="BB2" i="6"/>
  <c r="BE9" i="6" s="1"/>
  <c r="BH9" i="6" s="1"/>
  <c r="Q9" i="6" s="1"/>
  <c r="BG8" i="2"/>
  <c r="BI8" i="2"/>
  <c r="R8" i="2" s="1"/>
  <c r="BB2" i="2"/>
  <c r="BE9" i="2" s="1"/>
  <c r="BH9" i="2" s="1"/>
  <c r="Q9" i="2" s="1"/>
  <c r="BB2" i="9"/>
  <c r="BE9" i="9" s="1"/>
  <c r="BG9" i="9" s="1"/>
  <c r="AP9" i="9" s="1"/>
  <c r="AP8" i="9"/>
  <c r="N8" i="9"/>
  <c r="BH9" i="8"/>
  <c r="Q9" i="8" s="1"/>
  <c r="S4" i="3"/>
  <c r="S5" i="3"/>
  <c r="AW2" i="3"/>
  <c r="BE4" i="3" s="1"/>
  <c r="BI4" i="3" s="1"/>
  <c r="S6" i="3"/>
  <c r="S7" i="3"/>
  <c r="S9" i="3"/>
  <c r="S8" i="3"/>
  <c r="BH9" i="5" l="1"/>
  <c r="Q9" i="5" s="1"/>
  <c r="BG9" i="8"/>
  <c r="AP9" i="8" s="1"/>
  <c r="AP8" i="8"/>
  <c r="BG9" i="5"/>
  <c r="N9" i="5" s="1"/>
  <c r="N9" i="7"/>
  <c r="BI9" i="7"/>
  <c r="R9" i="7" s="1"/>
  <c r="BH9" i="7"/>
  <c r="Q9" i="7" s="1"/>
  <c r="AP8" i="7"/>
  <c r="AP8" i="2"/>
  <c r="N8" i="2"/>
  <c r="N9" i="8"/>
  <c r="BG9" i="6"/>
  <c r="BI9" i="6"/>
  <c r="R9" i="6" s="1"/>
  <c r="BI9" i="2"/>
  <c r="R9" i="2" s="1"/>
  <c r="BG9" i="2"/>
  <c r="N9" i="9"/>
  <c r="BH9" i="9"/>
  <c r="Q9" i="9" s="1"/>
  <c r="BI9" i="9"/>
  <c r="R9" i="9" s="1"/>
  <c r="R4" i="3"/>
  <c r="AX9" i="3"/>
  <c r="AX7" i="3"/>
  <c r="AX4" i="3"/>
  <c r="BG4" i="3"/>
  <c r="N4" i="3" s="1"/>
  <c r="AX6" i="3"/>
  <c r="AX8" i="3"/>
  <c r="BH4" i="3"/>
  <c r="AX5" i="3"/>
  <c r="AP9" i="5" l="1"/>
  <c r="AP9" i="2"/>
  <c r="N9" i="2"/>
  <c r="AP9" i="6"/>
  <c r="N9" i="6"/>
  <c r="AP4" i="3"/>
  <c r="Q4" i="3"/>
  <c r="AX2" i="3"/>
  <c r="AY9" i="3" s="1"/>
  <c r="AY7" i="3" l="1"/>
  <c r="AY8" i="3"/>
  <c r="AY6" i="3"/>
  <c r="AY4" i="3"/>
  <c r="AY5" i="3"/>
  <c r="BE5" i="3"/>
  <c r="BI5" i="3" s="1"/>
  <c r="R5" i="3" l="1"/>
  <c r="AY2" i="3"/>
  <c r="AZ9" i="3" s="1"/>
  <c r="BH5" i="3"/>
  <c r="BG5" i="3"/>
  <c r="N5" i="3" s="1"/>
  <c r="AZ6" i="3" l="1"/>
  <c r="Q5" i="3"/>
  <c r="AP5" i="3"/>
  <c r="BE6" i="3"/>
  <c r="BI6" i="3" s="1"/>
  <c r="AZ7" i="3"/>
  <c r="AZ8" i="3"/>
  <c r="AZ5" i="3"/>
  <c r="AZ4" i="3"/>
  <c r="R6" i="3" l="1"/>
  <c r="AZ2" i="3"/>
  <c r="BA6" i="3" s="1"/>
  <c r="BH6" i="3"/>
  <c r="BG6" i="3"/>
  <c r="N6" i="3" s="1"/>
  <c r="BA8" i="3" l="1"/>
  <c r="Q6" i="3"/>
  <c r="AP6" i="3"/>
  <c r="BA9" i="3"/>
  <c r="BA5" i="3"/>
  <c r="BA7" i="3"/>
  <c r="BE7" i="3"/>
  <c r="BH7" i="3" s="1"/>
  <c r="BA4" i="3"/>
  <c r="Q7" i="3" l="1"/>
  <c r="BG7" i="3"/>
  <c r="BI7" i="3"/>
  <c r="BA2" i="3"/>
  <c r="BB9" i="3" s="1"/>
  <c r="AP7" i="3" l="1"/>
  <c r="N7" i="3"/>
  <c r="R7" i="3"/>
  <c r="BB6" i="3"/>
  <c r="BB7" i="3"/>
  <c r="BB5" i="3"/>
  <c r="BB4" i="3"/>
  <c r="BB8" i="3"/>
  <c r="BE8" i="3"/>
  <c r="BH8" i="3" s="1"/>
  <c r="Q8" i="3" l="1"/>
  <c r="BB2" i="3"/>
  <c r="BE9" i="3" s="1"/>
  <c r="BG9" i="3" s="1"/>
  <c r="N9" i="3" s="1"/>
  <c r="BI8" i="3"/>
  <c r="BG8" i="3"/>
  <c r="AP8" i="3" l="1"/>
  <c r="N8" i="3"/>
  <c r="R8" i="3"/>
  <c r="BI9" i="3"/>
  <c r="BH9" i="3"/>
  <c r="AP9" i="3"/>
  <c r="S3" i="3" l="1"/>
  <c r="U5" i="3" s="1"/>
  <c r="Q9" i="3"/>
  <c r="R9" i="3"/>
  <c r="U4" i="3" l="1"/>
  <c r="U9" i="3"/>
  <c r="U6" i="3"/>
  <c r="U8" i="3"/>
  <c r="U7" i="3"/>
</calcChain>
</file>

<file path=xl/sharedStrings.xml><?xml version="1.0" encoding="utf-8"?>
<sst xmlns="http://schemas.openxmlformats.org/spreadsheetml/2006/main" count="1111" uniqueCount="140">
  <si>
    <t>Clubs</t>
  </si>
  <si>
    <t>J</t>
  </si>
  <si>
    <t>G</t>
  </si>
  <si>
    <t>P</t>
  </si>
  <si>
    <t>N</t>
  </si>
  <si>
    <t>F</t>
  </si>
  <si>
    <t>+</t>
  </si>
  <si>
    <t>-</t>
  </si>
  <si>
    <t>GA</t>
  </si>
  <si>
    <t>Pts</t>
  </si>
  <si>
    <t>CLASSEMENT</t>
  </si>
  <si>
    <t>contre</t>
  </si>
  <si>
    <t>à</t>
  </si>
  <si>
    <t>V</t>
  </si>
  <si>
    <t>E1</t>
  </si>
  <si>
    <t>E2</t>
  </si>
  <si>
    <t>Rg source</t>
  </si>
  <si>
    <t>Club</t>
  </si>
  <si>
    <t>Rang</t>
  </si>
  <si>
    <t>Classement</t>
  </si>
  <si>
    <t>Nb composé</t>
  </si>
  <si>
    <t>1 er</t>
  </si>
  <si>
    <t>2 ème</t>
  </si>
  <si>
    <t>3 ème</t>
  </si>
  <si>
    <t>5 ème</t>
  </si>
  <si>
    <t>4 ème</t>
  </si>
  <si>
    <t>6 ème</t>
  </si>
  <si>
    <r>
      <t xml:space="preserve">CHAMPIONNAT DES CLUBS OPEN </t>
    </r>
    <r>
      <rPr>
        <b/>
        <sz val="18"/>
        <color rgb="FFFF0000"/>
        <rFont val="Arial"/>
        <family val="2"/>
      </rPr>
      <t xml:space="preserve">DIVISION ELITE </t>
    </r>
    <r>
      <rPr>
        <b/>
        <sz val="18"/>
        <color theme="1"/>
        <rFont val="Arial"/>
        <family val="2"/>
      </rPr>
      <t>SAISON 2024</t>
    </r>
  </si>
  <si>
    <r>
      <t xml:space="preserve">CHAMPIONNAT DES CLUBS OPEN </t>
    </r>
    <r>
      <rPr>
        <b/>
        <sz val="18"/>
        <color rgb="FFFF0000"/>
        <rFont val="Arial"/>
        <family val="2"/>
      </rPr>
      <t xml:space="preserve">DIVISION HONNEUR </t>
    </r>
    <r>
      <rPr>
        <b/>
        <sz val="18"/>
        <color theme="1"/>
        <rFont val="Arial"/>
        <family val="2"/>
      </rPr>
      <t>SAISON 2024</t>
    </r>
  </si>
  <si>
    <r>
      <t xml:space="preserve">CHAMPIONNAT DES CLUBS OPEN </t>
    </r>
    <r>
      <rPr>
        <b/>
        <sz val="18"/>
        <color rgb="FFFF0000"/>
        <rFont val="Arial"/>
        <family val="2"/>
      </rPr>
      <t xml:space="preserve">DIVISION 1 </t>
    </r>
    <r>
      <rPr>
        <b/>
        <sz val="18"/>
        <color theme="1"/>
        <rFont val="Arial"/>
        <family val="2"/>
      </rPr>
      <t>SAISON 2024</t>
    </r>
  </si>
  <si>
    <r>
      <t xml:space="preserve">CHAMPIONNAT DES CLUBS OPEN </t>
    </r>
    <r>
      <rPr>
        <b/>
        <sz val="18"/>
        <color rgb="FFFF0000"/>
        <rFont val="Arial"/>
        <family val="2"/>
      </rPr>
      <t xml:space="preserve">DIVISION 2 "A" </t>
    </r>
    <r>
      <rPr>
        <b/>
        <sz val="18"/>
        <color theme="1"/>
        <rFont val="Arial"/>
        <family val="2"/>
      </rPr>
      <t>SAISON 2024</t>
    </r>
  </si>
  <si>
    <r>
      <t xml:space="preserve">CHAMPIONNAT DES CLUBS OPEN </t>
    </r>
    <r>
      <rPr>
        <b/>
        <sz val="18"/>
        <color rgb="FFFF0000"/>
        <rFont val="Arial"/>
        <family val="2"/>
      </rPr>
      <t xml:space="preserve">DIVISION 2 "B" </t>
    </r>
    <r>
      <rPr>
        <b/>
        <sz val="18"/>
        <color theme="1"/>
        <rFont val="Arial"/>
        <family val="2"/>
      </rPr>
      <t>SAISON 2024</t>
    </r>
  </si>
  <si>
    <r>
      <t xml:space="preserve">CHAMPIONNAT DES CLUBS OPEN </t>
    </r>
    <r>
      <rPr>
        <b/>
        <sz val="18"/>
        <color rgb="FFFF0000"/>
        <rFont val="Arial"/>
        <family val="2"/>
      </rPr>
      <t xml:space="preserve">DIVISION 3 "A" </t>
    </r>
    <r>
      <rPr>
        <b/>
        <sz val="18"/>
        <color theme="1"/>
        <rFont val="Arial"/>
        <family val="2"/>
      </rPr>
      <t>SAISON 2024</t>
    </r>
  </si>
  <si>
    <r>
      <t xml:space="preserve">CHAMPIONNAT DES CLUBS OPEN </t>
    </r>
    <r>
      <rPr>
        <b/>
        <sz val="18"/>
        <color rgb="FFFF0000"/>
        <rFont val="Arial"/>
        <family val="2"/>
      </rPr>
      <t xml:space="preserve">DIVISION 3 "B" </t>
    </r>
    <r>
      <rPr>
        <b/>
        <sz val="18"/>
        <color theme="1"/>
        <rFont val="Arial"/>
        <family val="2"/>
      </rPr>
      <t>SAISON 2024</t>
    </r>
  </si>
  <si>
    <r>
      <t xml:space="preserve">CHAMPIONNAT DES CLUBS OPEN </t>
    </r>
    <r>
      <rPr>
        <b/>
        <sz val="18"/>
        <color rgb="FFFF0000"/>
        <rFont val="Arial"/>
        <family val="2"/>
      </rPr>
      <t xml:space="preserve">DIVISION 4 "A" </t>
    </r>
    <r>
      <rPr>
        <b/>
        <sz val="18"/>
        <color theme="1"/>
        <rFont val="Arial"/>
        <family val="2"/>
      </rPr>
      <t>SAISON 2024</t>
    </r>
  </si>
  <si>
    <r>
      <t xml:space="preserve">CHAMPIONNAT DES CLUBS OPEN </t>
    </r>
    <r>
      <rPr>
        <b/>
        <sz val="18"/>
        <color rgb="FFFF0000"/>
        <rFont val="Arial"/>
        <family val="2"/>
      </rPr>
      <t xml:space="preserve">DIVISION 4 "B" </t>
    </r>
    <r>
      <rPr>
        <b/>
        <sz val="18"/>
        <color theme="1"/>
        <rFont val="Arial"/>
        <family val="2"/>
      </rPr>
      <t>SAISON 2024</t>
    </r>
  </si>
  <si>
    <r>
      <t xml:space="preserve">CHAMPIONNAT DES CLUBS OPEN </t>
    </r>
    <r>
      <rPr>
        <b/>
        <sz val="18"/>
        <color rgb="FFFF0000"/>
        <rFont val="Arial"/>
        <family val="2"/>
      </rPr>
      <t xml:space="preserve">DIVISION 4 "C" </t>
    </r>
    <r>
      <rPr>
        <b/>
        <sz val="18"/>
        <color theme="1"/>
        <rFont val="Arial"/>
        <family val="2"/>
      </rPr>
      <t>SAISON 2024</t>
    </r>
  </si>
  <si>
    <r>
      <t xml:space="preserve">CHAMPIONNAT DES CLUBS OPEN </t>
    </r>
    <r>
      <rPr>
        <b/>
        <sz val="18"/>
        <color rgb="FFFF0000"/>
        <rFont val="Arial"/>
        <family val="2"/>
      </rPr>
      <t xml:space="preserve">DIVISION 4 "D" </t>
    </r>
    <r>
      <rPr>
        <b/>
        <sz val="18"/>
        <color theme="1"/>
        <rFont val="Arial"/>
        <family val="2"/>
      </rPr>
      <t>SAISON 2024</t>
    </r>
  </si>
  <si>
    <t>GCM</t>
  </si>
  <si>
    <t xml:space="preserve">ST ETIENNE </t>
  </si>
  <si>
    <t>CHARMES "A"</t>
  </si>
  <si>
    <t>LPE "A"</t>
  </si>
  <si>
    <t>ST MICHEL "A"</t>
  </si>
  <si>
    <t>ELOYES "A"</t>
  </si>
  <si>
    <t>RAMBERVILLERS "B"</t>
  </si>
  <si>
    <t>NEUFCHATEAU A"</t>
  </si>
  <si>
    <t>MIRECOURT "A"</t>
  </si>
  <si>
    <t>ST MICHEL "B"</t>
  </si>
  <si>
    <t>THAON "A"</t>
  </si>
  <si>
    <t>EPINAL LA VIERGE "A"</t>
  </si>
  <si>
    <t>ST MARGUERITE "A"</t>
  </si>
  <si>
    <t>NEUFCHATEAU "B"</t>
  </si>
  <si>
    <t>ELOYES "B"</t>
  </si>
  <si>
    <t>MIRECOURT "B"</t>
  </si>
  <si>
    <t>GOLBEY "A"</t>
  </si>
  <si>
    <t>AYDOILLES "A"</t>
  </si>
  <si>
    <t>VDR "A"</t>
  </si>
  <si>
    <t>SDDVP "C"</t>
  </si>
  <si>
    <t>THAON "B"</t>
  </si>
  <si>
    <t>ELOYES "C"</t>
  </si>
  <si>
    <t>REMIREMONT "A"</t>
  </si>
  <si>
    <t>CHARMES "B"</t>
  </si>
  <si>
    <t>L.P EPINAL "B"</t>
  </si>
  <si>
    <t>VAL D'AJOL "A"</t>
  </si>
  <si>
    <t xml:space="preserve">THIEFOSSE </t>
  </si>
  <si>
    <t>VDR "B"</t>
  </si>
  <si>
    <t>GERARDMER "A"</t>
  </si>
  <si>
    <t>RAON L'ETAPE "B"</t>
  </si>
  <si>
    <t xml:space="preserve">DOGNEVILLE </t>
  </si>
  <si>
    <t>GIRANCOURT</t>
  </si>
  <si>
    <t>ELOYES  "D"</t>
  </si>
  <si>
    <t>VENTRON</t>
  </si>
  <si>
    <t>NOMEXY  "A"</t>
  </si>
  <si>
    <t>GOLBEY "B"</t>
  </si>
  <si>
    <t>REMIREMONT "B"</t>
  </si>
  <si>
    <t>ST MICHEL "C"</t>
  </si>
  <si>
    <t>GCL LE THILLOT</t>
  </si>
  <si>
    <t>VINCEY</t>
  </si>
  <si>
    <t>NEUFCHATEAU "C"</t>
  </si>
  <si>
    <t>ST NABORD "A"</t>
  </si>
  <si>
    <t>VAL D'AJOL "B"</t>
  </si>
  <si>
    <t>GERARDMER "B"</t>
  </si>
  <si>
    <t>XERTIGNY</t>
  </si>
  <si>
    <t>AVIERE "A"</t>
  </si>
  <si>
    <t>ST MARGUERITE "B"</t>
  </si>
  <si>
    <t>VAL D'AJOL "C"</t>
  </si>
  <si>
    <t>AYDOILLES "B"</t>
  </si>
  <si>
    <t>RAON L'ETAPE "C"</t>
  </si>
  <si>
    <t xml:space="preserve">VDR "C" </t>
  </si>
  <si>
    <t>ST NABORD "B"</t>
  </si>
  <si>
    <t>VAL D'AJOL "D"</t>
  </si>
  <si>
    <t>CHARMES "C"</t>
  </si>
  <si>
    <t>NOMEXY  "B"</t>
  </si>
  <si>
    <t>EPINAL LA VIERGE "B"</t>
  </si>
  <si>
    <t>AVIERE "B"</t>
  </si>
  <si>
    <t>ST MICHEL "D"</t>
  </si>
  <si>
    <t>AVIERE "C"</t>
  </si>
  <si>
    <t>LAMARCHE</t>
  </si>
  <si>
    <t>MIRECOURT "C"</t>
  </si>
  <si>
    <t>PLOMBIERES</t>
  </si>
  <si>
    <t>REMIREMONT "C"</t>
  </si>
  <si>
    <t>2éme  Journée  mercredi 1er mai à  SAINT MICHEL à 14H00</t>
  </si>
  <si>
    <t>1ére Journée  mercredi 1er mai à SAINT MICHEL à 9H00</t>
  </si>
  <si>
    <t>2éme  Journée  mercredi 1er mai à SAINT MICHEL  à 14H00</t>
  </si>
  <si>
    <t>1ére Journée  mercredi 1er mai à RAON L ETAPE à 9H00</t>
  </si>
  <si>
    <t>2éme  Journée  mercredi 1er mai à RAON L ETAPE à 14H00</t>
  </si>
  <si>
    <t>1ére Journée  mercredi 1er mai à NEUFCHATEAU à 9H00</t>
  </si>
  <si>
    <t>2éme  Journée  mercredi 1er mai à NEUFCHATEAU à 14H00</t>
  </si>
  <si>
    <t>2éme  Journée mercredi 1er mai à NEUFCHATEAU à 14H00</t>
  </si>
  <si>
    <t>5éme Journée  samedi 14 septembre à REMIREMONT à 14H00</t>
  </si>
  <si>
    <t>2éme  Journée  mercredi 1er mai à SAINT MICHEL à 14H00</t>
  </si>
  <si>
    <t>5éme Journée  samedi  14 septembre à CHARMES à 14H00</t>
  </si>
  <si>
    <t>5éme Journée  samedi 14 septembre à CHARMES à 14H00</t>
  </si>
  <si>
    <t>5éme Journée  samedi 14 septembre à VAL D AJOL à 14H00</t>
  </si>
  <si>
    <t>1ére Journée  mercredi 1er mai à  NEUFCHATEAU à 9H00</t>
  </si>
  <si>
    <t>5éme Journée  samedi 14 septembre à GIRANCOURT à 14H00</t>
  </si>
  <si>
    <t>1ére Journée  mercredi 1er mai à SAINT DIE à 9H00</t>
  </si>
  <si>
    <t>2éme  Journée  mercredi 1er mai à SAINT DIE à 14H00</t>
  </si>
  <si>
    <t>2éme  Journée  mercredi 1e mai à SAINT DIE  à 14H00</t>
  </si>
  <si>
    <t>3éme Journée Samedi  31 août à RAMBERVILLERS à 9H00</t>
  </si>
  <si>
    <t>4éme Journée  samedi 31 août à RAMBERVILLERS à 14H00</t>
  </si>
  <si>
    <t>3éme Journée Samedi 31 août à MIRECOURT à 9H00</t>
  </si>
  <si>
    <t>4éme Journée  samedi 31 août à  MIRECOURT à 14H00</t>
  </si>
  <si>
    <t>3éme Journée Samedi 31 août à RAMBERVILLERS à 9H00</t>
  </si>
  <si>
    <t>3éme Journée Samedi 31 août à GOLBEY à 9H00</t>
  </si>
  <si>
    <t>4éme Journée  samedi 31 août à GOLBEY à 14H00</t>
  </si>
  <si>
    <t>4éme Journée  samedi 31 août à MIRECOURT à 14H00</t>
  </si>
  <si>
    <t>7 ème</t>
  </si>
  <si>
    <t>8 ème</t>
  </si>
  <si>
    <t>GOLBEY "C"</t>
  </si>
  <si>
    <t>BRUYERES"A"</t>
  </si>
  <si>
    <t>BRUYERES "B"</t>
  </si>
  <si>
    <t>AVIERE "D"</t>
  </si>
  <si>
    <t>6éme Journée  samedi 28 septembre à  SAINT NABORD à 9H00</t>
  </si>
  <si>
    <t>7ème Journée  samedi 28 septembre à  SAINT NABORD à 14H00</t>
  </si>
  <si>
    <t>Critères de classement</t>
  </si>
  <si>
    <t>1. Total des points marqués</t>
  </si>
  <si>
    <t>2. Pts-average particulier</t>
  </si>
  <si>
    <t>3. Pts-average général</t>
  </si>
  <si>
    <t>RAON L'ETAPE "D"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</si>
</sst>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FFFFFF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97">
    <xf numFmtId="0" fontId="0" fillId="0" borderId="0" xfId="0"/>
    <xf numFmtId="164" fontId="1" fillId="2" borderId="0" xfId="1" applyFill="1" applyBorder="1" applyProtection="1"/>
    <xf numFmtId="164" fontId="1" fillId="2" borderId="25" xfId="1" applyFill="1" applyBorder="1" applyAlignment="1" applyProtection="1">
      <alignment horizontal="center"/>
    </xf>
    <xf numFmtId="164" fontId="1" fillId="2" borderId="26" xfId="1" applyFill="1" applyBorder="1" applyAlignment="1" applyProtection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164" fontId="1" fillId="2" borderId="0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9" borderId="2" xfId="1" applyFill="1" applyBorder="1" applyAlignment="1" applyProtection="1">
      <alignment horizontal="center" vertical="center"/>
    </xf>
    <xf numFmtId="164" fontId="1" fillId="2" borderId="3" xfId="1" applyFill="1" applyBorder="1" applyAlignment="1" applyProtection="1">
      <alignment horizontal="center" vertical="center"/>
    </xf>
    <xf numFmtId="164" fontId="1" fillId="9" borderId="10" xfId="1" applyFill="1" applyBorder="1" applyAlignment="1" applyProtection="1">
      <alignment horizontal="center" vertical="center"/>
    </xf>
    <xf numFmtId="164" fontId="1" fillId="2" borderId="13" xfId="1" applyFill="1" applyBorder="1" applyAlignment="1" applyProtection="1">
      <alignment horizontal="center" vertical="center"/>
    </xf>
    <xf numFmtId="164" fontId="1" fillId="9" borderId="11" xfId="1" applyFill="1" applyBorder="1" applyAlignment="1" applyProtection="1">
      <alignment horizontal="center" vertical="center"/>
    </xf>
    <xf numFmtId="164" fontId="1" fillId="9" borderId="7" xfId="1" applyFill="1" applyBorder="1" applyAlignment="1" applyProtection="1">
      <alignment horizontal="center" vertical="center"/>
    </xf>
    <xf numFmtId="164" fontId="1" fillId="2" borderId="8" xfId="1" applyFill="1" applyBorder="1" applyAlignment="1" applyProtection="1">
      <alignment horizontal="center" vertical="center"/>
    </xf>
    <xf numFmtId="164" fontId="1" fillId="9" borderId="12" xfId="1" applyFill="1" applyBorder="1" applyAlignment="1" applyProtection="1">
      <alignment horizontal="center" vertical="center"/>
    </xf>
    <xf numFmtId="164" fontId="1" fillId="9" borderId="4" xfId="1" applyFill="1" applyBorder="1" applyAlignment="1" applyProtection="1">
      <alignment horizontal="center" vertical="center"/>
    </xf>
    <xf numFmtId="164" fontId="1" fillId="9" borderId="5" xfId="1" applyFill="1" applyBorder="1" applyAlignment="1" applyProtection="1">
      <alignment horizontal="center" vertical="center"/>
    </xf>
    <xf numFmtId="164" fontId="1" fillId="2" borderId="1" xfId="1" applyFill="1" applyBorder="1" applyAlignment="1" applyProtection="1">
      <alignment horizontal="center" vertical="center"/>
    </xf>
    <xf numFmtId="164" fontId="1" fillId="9" borderId="6" xfId="1" applyFill="1" applyBorder="1" applyAlignment="1" applyProtection="1">
      <alignment horizontal="center" vertical="center"/>
    </xf>
    <xf numFmtId="164" fontId="1" fillId="9" borderId="9" xfId="1" applyFill="1" applyBorder="1" applyAlignment="1" applyProtection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0" fillId="5" borderId="0" xfId="0" applyFill="1"/>
    <xf numFmtId="0" fontId="0" fillId="4" borderId="0" xfId="0" applyFill="1"/>
    <xf numFmtId="0" fontId="0" fillId="11" borderId="0" xfId="0" applyFill="1"/>
    <xf numFmtId="0" fontId="0" fillId="11" borderId="0" xfId="0" applyFill="1" applyAlignment="1">
      <alignment horizontal="center"/>
    </xf>
    <xf numFmtId="0" fontId="0" fillId="12" borderId="0" xfId="0" applyFill="1"/>
    <xf numFmtId="0" fontId="0" fillId="13" borderId="0" xfId="0" applyFill="1"/>
    <xf numFmtId="0" fontId="0" fillId="3" borderId="0" xfId="0" applyFill="1"/>
    <xf numFmtId="0" fontId="6" fillId="0" borderId="0" xfId="0" applyFont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center" vertical="center"/>
      <protection locked="0"/>
    </xf>
    <xf numFmtId="0" fontId="0" fillId="8" borderId="19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10" borderId="14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0" fillId="0" borderId="29" xfId="0" applyBorder="1"/>
    <xf numFmtId="164" fontId="1" fillId="9" borderId="19" xfId="1" applyFill="1" applyBorder="1" applyAlignment="1" applyProtection="1">
      <alignment horizontal="center" vertical="center"/>
    </xf>
    <xf numFmtId="164" fontId="1" fillId="9" borderId="18" xfId="1" applyFill="1" applyBorder="1" applyAlignment="1" applyProtection="1">
      <alignment horizontal="center" vertical="center"/>
    </xf>
    <xf numFmtId="164" fontId="1" fillId="2" borderId="30" xfId="1" applyFill="1" applyBorder="1" applyAlignment="1" applyProtection="1">
      <alignment horizontal="center" vertical="center"/>
    </xf>
    <xf numFmtId="164" fontId="1" fillId="9" borderId="31" xfId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64" fontId="1" fillId="9" borderId="4" xfId="1" applyFill="1" applyBorder="1" applyAlignment="1" applyProtection="1">
      <alignment horizontal="center" vertical="center"/>
      <protection locked="0"/>
    </xf>
    <xf numFmtId="164" fontId="1" fillId="9" borderId="19" xfId="1" applyFill="1" applyBorder="1" applyAlignment="1" applyProtection="1">
      <alignment horizontal="center" vertical="center"/>
      <protection locked="0"/>
    </xf>
    <xf numFmtId="164" fontId="1" fillId="9" borderId="12" xfId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10" borderId="0" xfId="0" applyFill="1"/>
    <xf numFmtId="0" fontId="0" fillId="0" borderId="0" xfId="0" applyAlignment="1">
      <alignment horizontal="left"/>
    </xf>
    <xf numFmtId="0" fontId="0" fillId="4" borderId="0" xfId="0" applyFill="1" applyAlignment="1">
      <alignment horizontal="right"/>
    </xf>
    <xf numFmtId="0" fontId="3" fillId="10" borderId="0" xfId="0" applyFont="1" applyFill="1" applyAlignment="1">
      <alignment horizontal="center"/>
    </xf>
    <xf numFmtId="164" fontId="1" fillId="2" borderId="12" xfId="1" applyFill="1" applyBorder="1" applyAlignment="1" applyProtection="1">
      <alignment horizontal="center" vertical="center"/>
    </xf>
    <xf numFmtId="0" fontId="0" fillId="3" borderId="28" xfId="0" applyFill="1" applyBorder="1" applyAlignment="1">
      <alignment horizontal="center"/>
    </xf>
    <xf numFmtId="0" fontId="0" fillId="5" borderId="15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164" fontId="0" fillId="7" borderId="4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7" borderId="5" xfId="0" applyNumberFormat="1" applyFill="1" applyBorder="1" applyAlignment="1">
      <alignment horizontal="center"/>
    </xf>
    <xf numFmtId="164" fontId="0" fillId="7" borderId="6" xfId="0" applyNumberForma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7" borderId="33" xfId="0" applyNumberFormat="1" applyFill="1" applyBorder="1" applyAlignment="1">
      <alignment horizontal="center"/>
    </xf>
    <xf numFmtId="164" fontId="0" fillId="7" borderId="35" xfId="0" applyNumberFormat="1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7" borderId="7" xfId="0" applyNumberFormat="1" applyFill="1" applyBorder="1" applyAlignment="1">
      <alignment horizontal="center"/>
    </xf>
    <xf numFmtId="164" fontId="0" fillId="7" borderId="9" xfId="0" applyNumberFormat="1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16" xfId="0" applyBorder="1"/>
    <xf numFmtId="0" fontId="3" fillId="0" borderId="13" xfId="0" applyFont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8" borderId="0" xfId="0" applyFill="1"/>
    <xf numFmtId="0" fontId="0" fillId="3" borderId="14" xfId="0" applyFill="1" applyBorder="1" applyAlignment="1">
      <alignment horizontal="center"/>
    </xf>
    <xf numFmtId="164" fontId="1" fillId="9" borderId="40" xfId="1" applyFill="1" applyBorder="1" applyAlignment="1" applyProtection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7" borderId="41" xfId="0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 applyProtection="1">
      <alignment horizontal="center" vertical="center"/>
      <protection locked="0"/>
    </xf>
    <xf numFmtId="0" fontId="0" fillId="7" borderId="42" xfId="0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4" fillId="5" borderId="23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colors>
    <mruColors>
      <color rgb="FF66FFFF"/>
      <color rgb="FFFFFF99"/>
      <color rgb="FFFFFF66"/>
      <color rgb="FF99FF66"/>
      <color rgb="FF00CC00"/>
      <color rgb="FFFF7C80"/>
      <color rgb="FFFF5050"/>
      <color rgb="FFFF3399"/>
      <color rgb="FFFF00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31"/>
  <sheetViews>
    <sheetView showGridLines="0" tabSelected="1" workbookViewId="0">
      <selection activeCell="D12" sqref="D12"/>
    </sheetView>
  </sheetViews>
  <sheetFormatPr baseColWidth="10" defaultRowHeight="14.4" x14ac:dyDescent="0.3"/>
  <cols>
    <col min="1" max="1" width="18.6640625" customWidth="1"/>
    <col min="2" max="2" width="7.6640625" customWidth="1"/>
    <col min="3" max="3" width="18.44140625" customWidth="1"/>
    <col min="4" max="12" width="3.6640625" customWidth="1"/>
    <col min="13" max="13" width="18.6640625" customWidth="1"/>
    <col min="14" max="14" width="7.6640625" customWidth="1"/>
    <col min="15" max="15" width="21" customWidth="1"/>
    <col min="16" max="17" width="3.6640625" customWidth="1"/>
    <col min="18" max="18" width="4" customWidth="1"/>
    <col min="19" max="19" width="11.44140625" hidden="1" customWidth="1"/>
    <col min="20" max="20" width="7.109375" hidden="1" customWidth="1"/>
    <col min="21" max="21" width="2.6640625" hidden="1" customWidth="1"/>
    <col min="22" max="22" width="2.44140625" hidden="1" customWidth="1"/>
    <col min="23" max="23" width="2.5546875" hidden="1" customWidth="1"/>
    <col min="24" max="25" width="2" hidden="1" customWidth="1"/>
    <col min="26" max="26" width="2.33203125" hidden="1" customWidth="1"/>
    <col min="27" max="27" width="2.44140625" hidden="1" customWidth="1"/>
    <col min="28" max="28" width="2.5546875" hidden="1" customWidth="1"/>
    <col min="29" max="29" width="2" hidden="1" customWidth="1"/>
    <col min="30" max="30" width="4.88671875" hidden="1" customWidth="1"/>
    <col min="31" max="31" width="2" hidden="1" customWidth="1"/>
    <col min="32" max="32" width="2.33203125" hidden="1" customWidth="1"/>
    <col min="33" max="33" width="2.44140625" hidden="1" customWidth="1"/>
    <col min="34" max="34" width="2.5546875" hidden="1" customWidth="1"/>
    <col min="35" max="35" width="2" hidden="1" customWidth="1"/>
    <col min="36" max="36" width="9.44140625" hidden="1" customWidth="1"/>
    <col min="37" max="37" width="2.33203125" hidden="1" customWidth="1"/>
    <col min="38" max="38" width="2.44140625" hidden="1" customWidth="1"/>
    <col min="39" max="39" width="2.5546875" hidden="1" customWidth="1"/>
    <col min="40" max="40" width="2" hidden="1" customWidth="1"/>
    <col min="41" max="44" width="11.44140625" hidden="1" customWidth="1"/>
    <col min="45" max="46" width="11.5546875" hidden="1" customWidth="1"/>
    <col min="47" max="49" width="14" hidden="1" customWidth="1"/>
    <col min="50" max="50" width="13" style="7" hidden="1" customWidth="1"/>
    <col min="51" max="58" width="11.5546875" hidden="1" customWidth="1"/>
    <col min="59" max="59" width="14.44140625" hidden="1" customWidth="1"/>
    <col min="60" max="61" width="11.5546875" hidden="1" customWidth="1"/>
    <col min="62" max="63" width="11.5546875" customWidth="1"/>
    <col min="64" max="64" width="1.88671875" customWidth="1"/>
  </cols>
  <sheetData>
    <row r="1" spans="1:61" ht="23.25" customHeight="1" thickBot="1" x14ac:dyDescent="0.35">
      <c r="A1" s="180" t="s">
        <v>27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2"/>
      <c r="AW1" s="42">
        <v>1</v>
      </c>
      <c r="AX1" s="42">
        <v>2</v>
      </c>
      <c r="AY1" s="42">
        <v>3</v>
      </c>
      <c r="AZ1" s="42">
        <v>4</v>
      </c>
      <c r="BA1" s="42">
        <v>5</v>
      </c>
      <c r="BB1" s="42">
        <v>6</v>
      </c>
    </row>
    <row r="2" spans="1:61" ht="15" customHeight="1" thickBot="1" x14ac:dyDescent="0.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AW2" s="42">
        <f t="shared" ref="AW2:BB2" si="0">MAX(AW4:AW9)</f>
        <v>10006</v>
      </c>
      <c r="AX2" s="43">
        <f t="shared" si="0"/>
        <v>10005</v>
      </c>
      <c r="AY2" s="42">
        <f t="shared" si="0"/>
        <v>10004</v>
      </c>
      <c r="AZ2" s="42">
        <f t="shared" si="0"/>
        <v>10003</v>
      </c>
      <c r="BA2" s="42">
        <f t="shared" si="0"/>
        <v>10002</v>
      </c>
      <c r="BB2" s="42">
        <f t="shared" si="0"/>
        <v>10001</v>
      </c>
    </row>
    <row r="3" spans="1:61" ht="15.9" customHeight="1" thickBot="1" x14ac:dyDescent="0.35">
      <c r="A3" s="175" t="s">
        <v>135</v>
      </c>
      <c r="B3" s="9"/>
      <c r="C3" s="75" t="s">
        <v>0</v>
      </c>
      <c r="D3" s="16" t="s">
        <v>1</v>
      </c>
      <c r="E3" s="18" t="s">
        <v>2</v>
      </c>
      <c r="F3" s="18" t="s">
        <v>3</v>
      </c>
      <c r="G3" s="18" t="s">
        <v>4</v>
      </c>
      <c r="H3" s="19" t="s">
        <v>5</v>
      </c>
      <c r="I3" s="16" t="s">
        <v>6</v>
      </c>
      <c r="J3" s="17" t="s">
        <v>7</v>
      </c>
      <c r="K3" s="76" t="s">
        <v>8</v>
      </c>
      <c r="L3" s="17" t="s">
        <v>9</v>
      </c>
      <c r="M3" s="9"/>
      <c r="N3" s="176" t="s">
        <v>10</v>
      </c>
      <c r="O3" s="177"/>
      <c r="P3" s="185"/>
      <c r="Q3" s="17" t="s">
        <v>9</v>
      </c>
      <c r="R3" s="17" t="s">
        <v>8</v>
      </c>
      <c r="S3">
        <f>COUNT(P4:P9)</f>
        <v>6</v>
      </c>
      <c r="AR3" t="s">
        <v>9</v>
      </c>
      <c r="AS3" t="s">
        <v>8</v>
      </c>
      <c r="AT3" t="s">
        <v>16</v>
      </c>
      <c r="AU3" t="s">
        <v>20</v>
      </c>
      <c r="AX3"/>
      <c r="BD3" t="s">
        <v>19</v>
      </c>
      <c r="BE3" t="s">
        <v>18</v>
      </c>
      <c r="BG3" t="s">
        <v>17</v>
      </c>
      <c r="BH3" t="s">
        <v>9</v>
      </c>
      <c r="BI3" t="s">
        <v>8</v>
      </c>
    </row>
    <row r="4" spans="1:61" ht="15.9" customHeight="1" thickBot="1" x14ac:dyDescent="0.35">
      <c r="A4" s="38" t="s">
        <v>136</v>
      </c>
      <c r="C4" s="95" t="s">
        <v>38</v>
      </c>
      <c r="D4" s="51">
        <f>SUMIF($A:$A,$C4,T:T)+SUMIF($C:$C,$C4,Y:Y)+SUMIF($M:$M,$C4,AE:AE)+SUMIF($O:$O,$C4,AJ:AJ)</f>
        <v>0</v>
      </c>
      <c r="E4" s="52">
        <f>SUMIF($A:$A,$C4,U:U)+SUMIF($C:$C,$C4,Z:Z)+SUMIF($M:$M,$C4,AF:AF)+SUMIF($O:$O,$C4,AK:AK)</f>
        <v>0</v>
      </c>
      <c r="F4" s="52">
        <f t="shared" ref="E4:H9" si="1">SUMIF($A:$A,$C4,V:V)+SUMIF($C:$C,$C4,AA:AA)+SUMIF($M:$M,$C4,AG:AG)+SUMIF($O:$O,$C4,AL:AL)</f>
        <v>0</v>
      </c>
      <c r="G4" s="52">
        <f t="shared" si="1"/>
        <v>0</v>
      </c>
      <c r="H4" s="53">
        <f t="shared" si="1"/>
        <v>0</v>
      </c>
      <c r="I4" s="67">
        <f t="shared" ref="I4:I9" si="2">SUMIF($A$12:$A$240,$C4,$D$12:$D$240)+SUMIF($C$12:$C$240,$C4,$F$12:$F$240)+SUMIF($M$12:$M$240,$C4,$P$12:$P$240)+SUMIF($O$12:$O$240,$C4,$R$12:$R$240)</f>
        <v>0</v>
      </c>
      <c r="J4" s="68">
        <f t="shared" ref="J4:J9" si="3">SUMIF($A$12:$A$240,$C4,$F$12:$F$240)+SUMIF($C$12:$C$240,$C4,$D$12:$D$240)+SUMIF($M$12:$M$240,$C4,$R$12:$R$240)+SUMIF($O$12:$O$240,$C4,$P$12:$P$240)</f>
        <v>0</v>
      </c>
      <c r="K4" s="13">
        <f>SUM(I4-J4)</f>
        <v>0</v>
      </c>
      <c r="L4" s="10">
        <f>SUM(E4+E4+E4+F4+G4+G4)</f>
        <v>0</v>
      </c>
      <c r="N4" s="183" t="str">
        <f>IF($D$12="","",BG4)</f>
        <v/>
      </c>
      <c r="O4" s="184"/>
      <c r="P4" s="48">
        <v>1</v>
      </c>
      <c r="Q4" s="36">
        <f ca="1">BH4</f>
        <v>0</v>
      </c>
      <c r="R4" s="73">
        <f ca="1">BI4</f>
        <v>0</v>
      </c>
      <c r="S4">
        <f>COUNTIF($T$4:$T$9,"&lt;="&amp;T4)</f>
        <v>6</v>
      </c>
      <c r="T4">
        <f>L4*10000+K4</f>
        <v>0</v>
      </c>
      <c r="U4">
        <f>$S$3-S4+1</f>
        <v>1</v>
      </c>
      <c r="AP4" t="str">
        <f ca="1">BG4</f>
        <v>ELOYES "A"</v>
      </c>
      <c r="AR4" s="46">
        <f>L4</f>
        <v>0</v>
      </c>
      <c r="AS4" s="46">
        <f>K4</f>
        <v>0</v>
      </c>
      <c r="AT4" s="46">
        <v>1</v>
      </c>
      <c r="AU4" s="41">
        <f>AR4*1000000+(1000+AS4)*10+AT4</f>
        <v>10001</v>
      </c>
      <c r="AW4">
        <f>AU4</f>
        <v>10001</v>
      </c>
      <c r="AX4">
        <f>IF(AW4=$AW$2,0,AW4)</f>
        <v>10001</v>
      </c>
      <c r="AY4">
        <f>IF(AX4=$AX$2,0,AX4)</f>
        <v>10001</v>
      </c>
      <c r="AZ4">
        <f>IF(AY4=$AY$2,0,AY4)</f>
        <v>10001</v>
      </c>
      <c r="BA4">
        <f>IF(AZ4=$AZ$2,0,AZ4)</f>
        <v>10001</v>
      </c>
      <c r="BB4">
        <f>IF(BA4=$BA$2,0,BA4)</f>
        <v>10001</v>
      </c>
      <c r="BD4" t="s">
        <v>21</v>
      </c>
      <c r="BE4" s="44">
        <f>MATCH($AW$2,$AU$4:AU9,0)</f>
        <v>6</v>
      </c>
      <c r="BG4" s="40" t="str">
        <f ca="1">OFFSET($C$4,BE4-1,0,1,1)</f>
        <v>ELOYES "A"</v>
      </c>
      <c r="BH4" s="45">
        <f ca="1">OFFSET($L$4,BE4-1,0,1,1)</f>
        <v>0</v>
      </c>
      <c r="BI4" s="45">
        <f ca="1">OFFSET($K$4,BE4-1,0,1,1)</f>
        <v>0</v>
      </c>
    </row>
    <row r="5" spans="1:61" ht="15.9" customHeight="1" thickBot="1" x14ac:dyDescent="0.35">
      <c r="A5" s="38" t="s">
        <v>137</v>
      </c>
      <c r="C5" s="95" t="s">
        <v>39</v>
      </c>
      <c r="D5" s="54">
        <f>SUMIF($A:$A,$C5,T:T)+SUMIF($C:$C,$C5,Y:Y)+SUMIF($M:$M,$C5,AE:AE)+SUMIF($O:$O,$C5,AJ:AJ)</f>
        <v>0</v>
      </c>
      <c r="E5" s="55">
        <f t="shared" si="1"/>
        <v>0</v>
      </c>
      <c r="F5" s="55">
        <f t="shared" si="1"/>
        <v>0</v>
      </c>
      <c r="G5" s="55">
        <f t="shared" si="1"/>
        <v>0</v>
      </c>
      <c r="H5" s="66">
        <f t="shared" si="1"/>
        <v>0</v>
      </c>
      <c r="I5" s="69">
        <f t="shared" si="2"/>
        <v>0</v>
      </c>
      <c r="J5" s="70">
        <f t="shared" si="3"/>
        <v>0</v>
      </c>
      <c r="K5" s="14">
        <f t="shared" ref="K5:K9" si="4">SUM(I5-J5)</f>
        <v>0</v>
      </c>
      <c r="L5" s="11">
        <f t="shared" ref="L5:L9" si="5">SUM(E5+E5+E5+F5+G5+G5)</f>
        <v>0</v>
      </c>
      <c r="N5" s="183" t="str">
        <f t="shared" ref="N5:N9" si="6">IF($D$12="","",BG5)</f>
        <v/>
      </c>
      <c r="O5" s="184"/>
      <c r="P5" s="48">
        <v>2</v>
      </c>
      <c r="Q5" s="36">
        <f t="shared" ref="Q5:Q9" ca="1" si="7">BH5</f>
        <v>0</v>
      </c>
      <c r="R5" s="73">
        <f t="shared" ref="R5:R9" ca="1" si="8">BI5</f>
        <v>0</v>
      </c>
      <c r="S5">
        <f t="shared" ref="S5:S9" si="9">COUNTIF($T$4:$T$9,"&lt;="&amp;T5)</f>
        <v>6</v>
      </c>
      <c r="T5">
        <f t="shared" ref="T5:T9" si="10">L5*10000+K5</f>
        <v>0</v>
      </c>
      <c r="U5">
        <f t="shared" ref="U5:U9" si="11">$S$3-S5+1</f>
        <v>1</v>
      </c>
      <c r="AP5" t="str">
        <f t="shared" ref="AP5:AP9" ca="1" si="12">BG5</f>
        <v>ST MICHEL "A"</v>
      </c>
      <c r="AR5" s="46">
        <f t="shared" ref="AR5:AR9" si="13">L5</f>
        <v>0</v>
      </c>
      <c r="AS5" s="46">
        <f t="shared" ref="AS5:AS9" si="14">K5</f>
        <v>0</v>
      </c>
      <c r="AT5" s="46">
        <v>2</v>
      </c>
      <c r="AU5" s="41">
        <f t="shared" ref="AU5:AU9" si="15">AR5*1000000+(1000+AS5)*10+AT5</f>
        <v>10002</v>
      </c>
      <c r="AW5">
        <f t="shared" ref="AW5:AW9" si="16">AU5</f>
        <v>10002</v>
      </c>
      <c r="AX5">
        <f t="shared" ref="AX5:AX9" si="17">IF(AW5=$AW$2,0,AW5)</f>
        <v>10002</v>
      </c>
      <c r="AY5">
        <f t="shared" ref="AY5:AY9" si="18">IF(AX5=$AX$2,0,AX5)</f>
        <v>10002</v>
      </c>
      <c r="AZ5">
        <f t="shared" ref="AZ5:AZ9" si="19">IF(AY5=$AY$2,0,AY5)</f>
        <v>10002</v>
      </c>
      <c r="BA5">
        <f t="shared" ref="BA5:BA9" si="20">IF(AZ5=$AZ$2,0,AZ5)</f>
        <v>10002</v>
      </c>
      <c r="BB5">
        <f t="shared" ref="BB5:BB9" si="21">IF(BA5=$BA$2,0,BA5)</f>
        <v>0</v>
      </c>
      <c r="BD5" t="s">
        <v>22</v>
      </c>
      <c r="BE5" s="44">
        <f>MATCH($AX$2,$AU$4:AU9,0)</f>
        <v>5</v>
      </c>
      <c r="BG5" s="40" t="str">
        <f t="shared" ref="BG5:BG9" ca="1" si="22">OFFSET($C$4,BE5-1,0,1,1)</f>
        <v>ST MICHEL "A"</v>
      </c>
      <c r="BH5" s="45">
        <f t="shared" ref="BH5:BH9" ca="1" si="23">OFFSET($L$4,BE5-1,0,1,1)</f>
        <v>0</v>
      </c>
      <c r="BI5" s="45">
        <f t="shared" ref="BI5:BI9" ca="1" si="24">OFFSET($K$4,BE5-1,0,1,1)</f>
        <v>0</v>
      </c>
    </row>
    <row r="6" spans="1:61" ht="15.9" customHeight="1" thickBot="1" x14ac:dyDescent="0.35">
      <c r="A6" s="38" t="s">
        <v>138</v>
      </c>
      <c r="C6" s="95" t="s">
        <v>40</v>
      </c>
      <c r="D6" s="54">
        <f>SUMIF($A:$A,$C6,T:T)+SUMIF($C:$C,$C6,Y:Y)+SUMIF($M:$M,$C6,AE:AE)+SUMIF($O:$O,$C6,AJ:AJ)</f>
        <v>0</v>
      </c>
      <c r="E6" s="55">
        <f t="shared" si="1"/>
        <v>0</v>
      </c>
      <c r="F6" s="55">
        <f t="shared" si="1"/>
        <v>0</v>
      </c>
      <c r="G6" s="55">
        <f t="shared" si="1"/>
        <v>0</v>
      </c>
      <c r="H6" s="56">
        <f t="shared" si="1"/>
        <v>0</v>
      </c>
      <c r="I6" s="69">
        <f t="shared" si="2"/>
        <v>0</v>
      </c>
      <c r="J6" s="70">
        <f t="shared" si="3"/>
        <v>0</v>
      </c>
      <c r="K6" s="14">
        <f t="shared" si="4"/>
        <v>0</v>
      </c>
      <c r="L6" s="11">
        <f t="shared" si="5"/>
        <v>0</v>
      </c>
      <c r="N6" s="183" t="str">
        <f t="shared" si="6"/>
        <v/>
      </c>
      <c r="O6" s="184"/>
      <c r="P6" s="48">
        <v>3</v>
      </c>
      <c r="Q6" s="36">
        <f t="shared" ca="1" si="7"/>
        <v>0</v>
      </c>
      <c r="R6" s="73">
        <f t="shared" ca="1" si="8"/>
        <v>0</v>
      </c>
      <c r="S6">
        <f t="shared" si="9"/>
        <v>6</v>
      </c>
      <c r="T6">
        <f t="shared" si="10"/>
        <v>0</v>
      </c>
      <c r="U6">
        <f t="shared" si="11"/>
        <v>1</v>
      </c>
      <c r="AP6" t="str">
        <f t="shared" ca="1" si="12"/>
        <v>LPE "A"</v>
      </c>
      <c r="AR6" s="46">
        <f t="shared" si="13"/>
        <v>0</v>
      </c>
      <c r="AS6" s="46">
        <f t="shared" si="14"/>
        <v>0</v>
      </c>
      <c r="AT6" s="46">
        <v>3</v>
      </c>
      <c r="AU6" s="41">
        <f t="shared" si="15"/>
        <v>10003</v>
      </c>
      <c r="AW6">
        <f t="shared" si="16"/>
        <v>10003</v>
      </c>
      <c r="AX6">
        <f t="shared" si="17"/>
        <v>10003</v>
      </c>
      <c r="AY6">
        <f t="shared" si="18"/>
        <v>10003</v>
      </c>
      <c r="AZ6">
        <f t="shared" si="19"/>
        <v>10003</v>
      </c>
      <c r="BA6">
        <f t="shared" si="20"/>
        <v>0</v>
      </c>
      <c r="BB6">
        <f t="shared" si="21"/>
        <v>0</v>
      </c>
      <c r="BD6" t="s">
        <v>23</v>
      </c>
      <c r="BE6" s="44">
        <f>MATCH($AY$2,$AU$4:AU9,0)</f>
        <v>4</v>
      </c>
      <c r="BG6" s="40" t="str">
        <f t="shared" ca="1" si="22"/>
        <v>LPE "A"</v>
      </c>
      <c r="BH6" s="45">
        <f t="shared" ca="1" si="23"/>
        <v>0</v>
      </c>
      <c r="BI6" s="45">
        <f t="shared" ca="1" si="24"/>
        <v>0</v>
      </c>
    </row>
    <row r="7" spans="1:61" ht="15.9" customHeight="1" thickBot="1" x14ac:dyDescent="0.35">
      <c r="C7" s="95" t="s">
        <v>41</v>
      </c>
      <c r="D7" s="54">
        <f>SUMIF($A:$A,$C7,T:T)+SUMIF($C:$C,$C7,Y:Y)+SUMIF($M:$M,$C7,AE:AE)+SUMIF($O:$O,$C7,AJ:AJ)</f>
        <v>0</v>
      </c>
      <c r="E7" s="55">
        <f t="shared" si="1"/>
        <v>0</v>
      </c>
      <c r="F7" s="55">
        <f t="shared" si="1"/>
        <v>0</v>
      </c>
      <c r="G7" s="55">
        <f t="shared" si="1"/>
        <v>0</v>
      </c>
      <c r="H7" s="56">
        <f t="shared" si="1"/>
        <v>0</v>
      </c>
      <c r="I7" s="69">
        <f t="shared" si="2"/>
        <v>0</v>
      </c>
      <c r="J7" s="70">
        <f t="shared" si="3"/>
        <v>0</v>
      </c>
      <c r="K7" s="14">
        <f t="shared" si="4"/>
        <v>0</v>
      </c>
      <c r="L7" s="11">
        <f t="shared" si="5"/>
        <v>0</v>
      </c>
      <c r="N7" s="183" t="str">
        <f t="shared" si="6"/>
        <v/>
      </c>
      <c r="O7" s="184"/>
      <c r="P7" s="48">
        <v>4</v>
      </c>
      <c r="Q7" s="36">
        <f t="shared" ca="1" si="7"/>
        <v>0</v>
      </c>
      <c r="R7" s="73">
        <f t="shared" ca="1" si="8"/>
        <v>0</v>
      </c>
      <c r="S7">
        <f t="shared" si="9"/>
        <v>6</v>
      </c>
      <c r="T7">
        <f t="shared" si="10"/>
        <v>0</v>
      </c>
      <c r="U7">
        <f t="shared" si="11"/>
        <v>1</v>
      </c>
      <c r="AP7" t="str">
        <f t="shared" ca="1" si="12"/>
        <v>CHARMES "A"</v>
      </c>
      <c r="AR7" s="46">
        <f t="shared" si="13"/>
        <v>0</v>
      </c>
      <c r="AS7" s="46">
        <f t="shared" si="14"/>
        <v>0</v>
      </c>
      <c r="AT7" s="46">
        <v>4</v>
      </c>
      <c r="AU7" s="41">
        <f t="shared" si="15"/>
        <v>10004</v>
      </c>
      <c r="AW7">
        <f t="shared" si="16"/>
        <v>10004</v>
      </c>
      <c r="AX7">
        <f t="shared" si="17"/>
        <v>10004</v>
      </c>
      <c r="AY7">
        <f t="shared" si="18"/>
        <v>10004</v>
      </c>
      <c r="AZ7">
        <f t="shared" si="19"/>
        <v>0</v>
      </c>
      <c r="BA7">
        <f t="shared" si="20"/>
        <v>0</v>
      </c>
      <c r="BB7">
        <f t="shared" si="21"/>
        <v>0</v>
      </c>
      <c r="BD7" t="s">
        <v>25</v>
      </c>
      <c r="BE7" s="44">
        <f>MATCH($AZ$2,$AU$4:AU9,0)</f>
        <v>3</v>
      </c>
      <c r="BG7" s="40" t="str">
        <f t="shared" ca="1" si="22"/>
        <v>CHARMES "A"</v>
      </c>
      <c r="BH7" s="45">
        <f t="shared" ca="1" si="23"/>
        <v>0</v>
      </c>
      <c r="BI7" s="45">
        <f t="shared" ca="1" si="24"/>
        <v>0</v>
      </c>
    </row>
    <row r="8" spans="1:61" ht="15.9" customHeight="1" thickBot="1" x14ac:dyDescent="0.35">
      <c r="C8" s="95" t="s">
        <v>42</v>
      </c>
      <c r="D8" s="54">
        <f>SUMIF($A:$A,$C8,T:T)+SUMIF($C:$C,$C8,Y:Y)+SUMIF($M:$M,$C8,AE:AE)+SUMIF($O:$O,$C8,AJ:AJ)</f>
        <v>0</v>
      </c>
      <c r="E8" s="55">
        <f t="shared" si="1"/>
        <v>0</v>
      </c>
      <c r="F8" s="55">
        <f t="shared" si="1"/>
        <v>0</v>
      </c>
      <c r="G8" s="55">
        <f t="shared" si="1"/>
        <v>0</v>
      </c>
      <c r="H8" s="56">
        <f t="shared" si="1"/>
        <v>0</v>
      </c>
      <c r="I8" s="69">
        <f t="shared" si="2"/>
        <v>0</v>
      </c>
      <c r="J8" s="70">
        <f t="shared" si="3"/>
        <v>0</v>
      </c>
      <c r="K8" s="14">
        <f t="shared" si="4"/>
        <v>0</v>
      </c>
      <c r="L8" s="11">
        <f t="shared" si="5"/>
        <v>0</v>
      </c>
      <c r="N8" s="183" t="str">
        <f t="shared" si="6"/>
        <v/>
      </c>
      <c r="O8" s="184"/>
      <c r="P8" s="48">
        <v>5</v>
      </c>
      <c r="Q8" s="36">
        <f t="shared" ca="1" si="7"/>
        <v>0</v>
      </c>
      <c r="R8" s="73">
        <f t="shared" ca="1" si="8"/>
        <v>0</v>
      </c>
      <c r="S8">
        <f t="shared" si="9"/>
        <v>6</v>
      </c>
      <c r="T8">
        <f t="shared" si="10"/>
        <v>0</v>
      </c>
      <c r="U8">
        <f t="shared" si="11"/>
        <v>1</v>
      </c>
      <c r="AP8" t="str">
        <f t="shared" ca="1" si="12"/>
        <v xml:space="preserve">ST ETIENNE </v>
      </c>
      <c r="AR8" s="46">
        <f t="shared" si="13"/>
        <v>0</v>
      </c>
      <c r="AS8" s="46">
        <f t="shared" si="14"/>
        <v>0</v>
      </c>
      <c r="AT8" s="46">
        <v>5</v>
      </c>
      <c r="AU8" s="41">
        <f t="shared" si="15"/>
        <v>10005</v>
      </c>
      <c r="AW8">
        <f t="shared" si="16"/>
        <v>10005</v>
      </c>
      <c r="AX8">
        <f t="shared" si="17"/>
        <v>10005</v>
      </c>
      <c r="AY8">
        <f t="shared" si="18"/>
        <v>0</v>
      </c>
      <c r="AZ8">
        <f t="shared" si="19"/>
        <v>0</v>
      </c>
      <c r="BA8">
        <f t="shared" si="20"/>
        <v>0</v>
      </c>
      <c r="BB8">
        <f t="shared" si="21"/>
        <v>0</v>
      </c>
      <c r="BD8" t="s">
        <v>24</v>
      </c>
      <c r="BE8" s="44">
        <f>MATCH($BA$2,$AU$4:AU9,0)</f>
        <v>2</v>
      </c>
      <c r="BG8" s="40" t="str">
        <f t="shared" ca="1" si="22"/>
        <v xml:space="preserve">ST ETIENNE </v>
      </c>
      <c r="BH8" s="45">
        <f t="shared" ca="1" si="23"/>
        <v>0</v>
      </c>
      <c r="BI8" s="45">
        <f t="shared" ca="1" si="24"/>
        <v>0</v>
      </c>
    </row>
    <row r="9" spans="1:61" ht="15.9" customHeight="1" thickBot="1" x14ac:dyDescent="0.35">
      <c r="C9" s="95" t="s">
        <v>43</v>
      </c>
      <c r="D9" s="57">
        <f>SUMIF($A:$A,$C9,T:T)+SUMIF($C:$C,$C9,Y:Y)+SUMIF($M:$M,$C9,AE:AE)+SUMIF($O:$O,$C9,AJ:AJ)</f>
        <v>0</v>
      </c>
      <c r="E9" s="58">
        <f t="shared" si="1"/>
        <v>0</v>
      </c>
      <c r="F9" s="58">
        <f t="shared" si="1"/>
        <v>0</v>
      </c>
      <c r="G9" s="58">
        <f t="shared" si="1"/>
        <v>0</v>
      </c>
      <c r="H9" s="59">
        <f t="shared" si="1"/>
        <v>0</v>
      </c>
      <c r="I9" s="71">
        <f t="shared" si="2"/>
        <v>0</v>
      </c>
      <c r="J9" s="72">
        <f t="shared" si="3"/>
        <v>0</v>
      </c>
      <c r="K9" s="15">
        <f t="shared" si="4"/>
        <v>0</v>
      </c>
      <c r="L9" s="12">
        <f t="shared" si="5"/>
        <v>0</v>
      </c>
      <c r="N9" s="183" t="str">
        <f t="shared" si="6"/>
        <v/>
      </c>
      <c r="O9" s="184"/>
      <c r="P9" s="49">
        <v>6</v>
      </c>
      <c r="Q9" s="50">
        <f t="shared" ca="1" si="7"/>
        <v>0</v>
      </c>
      <c r="R9" s="74">
        <f t="shared" ca="1" si="8"/>
        <v>0</v>
      </c>
      <c r="S9">
        <f t="shared" si="9"/>
        <v>6</v>
      </c>
      <c r="T9">
        <f t="shared" si="10"/>
        <v>0</v>
      </c>
      <c r="U9">
        <f t="shared" si="11"/>
        <v>1</v>
      </c>
      <c r="V9" s="8"/>
      <c r="W9" s="8"/>
      <c r="AP9" t="str">
        <f t="shared" ca="1" si="12"/>
        <v>GCM</v>
      </c>
      <c r="AR9" s="46">
        <f t="shared" si="13"/>
        <v>0</v>
      </c>
      <c r="AS9" s="46">
        <f t="shared" si="14"/>
        <v>0</v>
      </c>
      <c r="AT9" s="46">
        <v>6</v>
      </c>
      <c r="AU9" s="41">
        <f t="shared" si="15"/>
        <v>10006</v>
      </c>
      <c r="AW9">
        <f t="shared" si="16"/>
        <v>10006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D9" t="s">
        <v>26</v>
      </c>
      <c r="BE9" s="44">
        <f>MATCH($BB$2,$AU$4:AU9,0)</f>
        <v>1</v>
      </c>
      <c r="BG9" s="40" t="str">
        <f t="shared" ca="1" si="22"/>
        <v>GCM</v>
      </c>
      <c r="BH9" s="45">
        <f t="shared" ca="1" si="23"/>
        <v>0</v>
      </c>
      <c r="BI9" s="45">
        <f t="shared" ca="1" si="24"/>
        <v>0</v>
      </c>
    </row>
    <row r="10" spans="1:61" ht="19.5" customHeight="1" thickBot="1" x14ac:dyDescent="0.35">
      <c r="C10" s="1"/>
      <c r="N10" s="39"/>
      <c r="O10" s="39"/>
      <c r="P10" s="39"/>
      <c r="Q10" s="39"/>
      <c r="R10" s="39"/>
      <c r="T10" s="179" t="s">
        <v>14</v>
      </c>
      <c r="U10" s="179"/>
      <c r="V10" s="179"/>
      <c r="W10" s="179"/>
      <c r="X10" s="179"/>
      <c r="Y10" s="179" t="s">
        <v>15</v>
      </c>
      <c r="Z10" s="179"/>
      <c r="AA10" s="179"/>
      <c r="AB10" s="179"/>
      <c r="AC10" s="179"/>
      <c r="AE10" s="179" t="s">
        <v>14</v>
      </c>
      <c r="AF10" s="179"/>
      <c r="AG10" s="179"/>
      <c r="AH10" s="179"/>
      <c r="AI10" s="179"/>
      <c r="AJ10" s="179" t="s">
        <v>15</v>
      </c>
      <c r="AK10" s="179"/>
      <c r="AL10" s="179"/>
      <c r="AM10" s="179"/>
      <c r="AN10" s="179"/>
    </row>
    <row r="11" spans="1:61" ht="15" customHeight="1" thickBot="1" x14ac:dyDescent="0.35">
      <c r="A11" s="176" t="s">
        <v>102</v>
      </c>
      <c r="B11" s="177"/>
      <c r="C11" s="177"/>
      <c r="D11" s="177"/>
      <c r="E11" s="177"/>
      <c r="F11" s="178"/>
      <c r="M11" s="176" t="s">
        <v>120</v>
      </c>
      <c r="N11" s="177"/>
      <c r="O11" s="177"/>
      <c r="P11" s="177"/>
      <c r="Q11" s="177"/>
      <c r="R11" s="178"/>
      <c r="T11" s="89" t="s">
        <v>1</v>
      </c>
      <c r="U11" t="s">
        <v>13</v>
      </c>
      <c r="V11" s="90" t="s">
        <v>3</v>
      </c>
      <c r="W11" t="s">
        <v>4</v>
      </c>
      <c r="X11" s="91" t="s">
        <v>5</v>
      </c>
      <c r="Y11" s="41" t="s">
        <v>1</v>
      </c>
      <c r="Z11" s="41" t="s">
        <v>13</v>
      </c>
      <c r="AA11" s="41" t="s">
        <v>3</v>
      </c>
      <c r="AB11" s="41" t="s">
        <v>4</v>
      </c>
      <c r="AC11" s="41" t="s">
        <v>5</v>
      </c>
      <c r="AE11" t="s">
        <v>1</v>
      </c>
      <c r="AF11" t="s">
        <v>13</v>
      </c>
      <c r="AG11" t="s">
        <v>3</v>
      </c>
      <c r="AH11" t="s">
        <v>4</v>
      </c>
      <c r="AI11" t="s">
        <v>5</v>
      </c>
      <c r="AJ11" s="92" t="s">
        <v>1</v>
      </c>
      <c r="AK11" s="41" t="s">
        <v>13</v>
      </c>
      <c r="AL11" s="41" t="s">
        <v>3</v>
      </c>
      <c r="AM11" s="41" t="s">
        <v>4</v>
      </c>
      <c r="AN11" s="41" t="s">
        <v>5</v>
      </c>
    </row>
    <row r="12" spans="1:61" ht="15" customHeight="1" x14ac:dyDescent="0.3">
      <c r="A12" s="23" t="str">
        <f>C4</f>
        <v>GCM</v>
      </c>
      <c r="B12" s="24" t="s">
        <v>11</v>
      </c>
      <c r="C12" s="31" t="str">
        <f>C5</f>
        <v xml:space="preserve">ST ETIENNE </v>
      </c>
      <c r="D12" s="60"/>
      <c r="E12" s="20" t="s">
        <v>12</v>
      </c>
      <c r="F12" s="63"/>
      <c r="M12" s="23" t="str">
        <f>C4</f>
        <v>GCM</v>
      </c>
      <c r="N12" s="24" t="s">
        <v>11</v>
      </c>
      <c r="O12" s="25" t="str">
        <f>C8</f>
        <v>ST MICHEL "A"</v>
      </c>
      <c r="P12" s="60"/>
      <c r="Q12" s="20" t="s">
        <v>12</v>
      </c>
      <c r="R12" s="63"/>
      <c r="T12">
        <f>IF(AND($D12&lt;&gt;19,$F12&lt;&gt;19,$D12&lt;&gt;""),1,0)</f>
        <v>0</v>
      </c>
      <c r="U12" s="8">
        <f>IF($D12&gt;$F12,1,0)</f>
        <v>0</v>
      </c>
      <c r="V12" s="93">
        <f>IF(X12 =1,0, IF($F12&gt;$D12,1,0))</f>
        <v>0</v>
      </c>
      <c r="W12">
        <f>IF(AND($D12=$F12,$D12&lt;&gt;""),1,0)</f>
        <v>0</v>
      </c>
      <c r="X12" s="91">
        <f>IF(AND($D12=0,$F12=19,$D12&lt;&gt;""),1,0)</f>
        <v>0</v>
      </c>
      <c r="Y12">
        <f>IF(AND($D12&lt;&gt;19,$F12&lt;&gt;19,$D12&lt;&gt;""),1,0)</f>
        <v>0</v>
      </c>
      <c r="Z12" s="8">
        <f>IF($D12&lt;$F12,1,0)</f>
        <v>0</v>
      </c>
      <c r="AA12" s="93">
        <f>IF(AC12=1,0,IF($F12&lt;$D12,1,0))</f>
        <v>0</v>
      </c>
      <c r="AB12">
        <f>IF(AND($D12=$F12,$D12&lt;&gt;""),1,0)</f>
        <v>0</v>
      </c>
      <c r="AC12">
        <f>IF(AND($D12=19,$F12=0,$D12&lt;&gt;""),1,0)</f>
        <v>0</v>
      </c>
      <c r="AE12">
        <f>IF(AND($P12&lt;&gt;19,$R12&lt;&gt;19,$P12&lt;&gt;""),1,0)</f>
        <v>0</v>
      </c>
      <c r="AF12" s="8">
        <f>IF($P12&gt;$R12,1,0)</f>
        <v>0</v>
      </c>
      <c r="AG12" s="93">
        <f>IF(AI12=1,0,IF($R12&gt;$P12,1,0))</f>
        <v>0</v>
      </c>
      <c r="AH12">
        <f>IF(AND($P12=$R12,$P12&lt;&gt;""),1,0)</f>
        <v>0</v>
      </c>
      <c r="AI12">
        <f>IF(AND($P12=0,$R12=19,$P12&lt;&gt;""),1,0)</f>
        <v>0</v>
      </c>
      <c r="AJ12">
        <f>IF(AND($P12&lt;&gt;19,$R12&lt;&gt;19,$P12&lt;&gt;""),1,0)</f>
        <v>0</v>
      </c>
      <c r="AK12" s="8">
        <f>IF($P12&lt;$R12,1,0)</f>
        <v>0</v>
      </c>
      <c r="AL12" s="93">
        <f>IF(AN12 =1,0,IF($R12&lt;$P12,1,0))</f>
        <v>0</v>
      </c>
      <c r="AM12">
        <f>IF(AND($P12=$R12,$P12&lt;&gt;""),1,0)</f>
        <v>0</v>
      </c>
      <c r="AN12">
        <f>IF(AND($P12=19,$R12=0,$P12&lt;&gt;""),1,0)</f>
        <v>0</v>
      </c>
    </row>
    <row r="13" spans="1:61" ht="15" customHeight="1" x14ac:dyDescent="0.3">
      <c r="A13" s="32" t="str">
        <f>C6</f>
        <v>CHARMES "A"</v>
      </c>
      <c r="B13" s="33" t="s">
        <v>11</v>
      </c>
      <c r="C13" s="34" t="str">
        <f>C7</f>
        <v>LPE "A"</v>
      </c>
      <c r="D13" s="61"/>
      <c r="E13" s="21" t="s">
        <v>12</v>
      </c>
      <c r="F13" s="64"/>
      <c r="M13" s="32" t="str">
        <f>C5</f>
        <v xml:space="preserve">ST ETIENNE </v>
      </c>
      <c r="N13" s="26" t="s">
        <v>11</v>
      </c>
      <c r="O13" s="27" t="str">
        <f>C7</f>
        <v>LPE "A"</v>
      </c>
      <c r="P13" s="61"/>
      <c r="Q13" s="21" t="s">
        <v>12</v>
      </c>
      <c r="R13" s="64"/>
      <c r="T13">
        <f t="shared" ref="T13:T28" si="25">IF(AND($D13&lt;&gt;19,$F13&lt;&gt;19,$D13&lt;&gt;""),1,0)</f>
        <v>0</v>
      </c>
      <c r="U13" s="8">
        <f t="shared" ref="U13:U28" si="26">IF($D13&gt;$F13,1,0)</f>
        <v>0</v>
      </c>
      <c r="V13" s="93">
        <f t="shared" ref="V13:V28" si="27">IF(X13 =1,0, IF($F13&gt;$D13,1,0))</f>
        <v>0</v>
      </c>
      <c r="W13">
        <f t="shared" ref="W13:W28" si="28">IF(AND($D13=$F13,$D13&lt;&gt;""),1,0)</f>
        <v>0</v>
      </c>
      <c r="X13" s="91">
        <f t="shared" ref="X13:X28" si="29">IF(AND($D13=0,$F13=19,$D13&lt;&gt;""),1,0)</f>
        <v>0</v>
      </c>
      <c r="Y13">
        <f t="shared" ref="Y13:Y28" si="30">IF(AND($D13&lt;&gt;19,$F13&lt;&gt;19,$D13&lt;&gt;""),1,0)</f>
        <v>0</v>
      </c>
      <c r="Z13" s="8">
        <f t="shared" ref="Z13:Z28" si="31">IF($D13&lt;$F13,1,0)</f>
        <v>0</v>
      </c>
      <c r="AA13" s="93">
        <f t="shared" ref="AA13:AA28" si="32">IF(AC13=1,0,IF($F13&lt;$D13,1,0))</f>
        <v>0</v>
      </c>
      <c r="AB13">
        <f t="shared" ref="AB13:AB28" si="33">IF(AND($D13=$F13,$D13&lt;&gt;""),1,0)</f>
        <v>0</v>
      </c>
      <c r="AC13">
        <f t="shared" ref="AC13:AC28" si="34">IF(AND($D13=19,$F13=0,$D13&lt;&gt;""),1,0)</f>
        <v>0</v>
      </c>
      <c r="AE13">
        <f t="shared" ref="AE13:AE28" si="35">IF(AND($P13&lt;&gt;19,$R13&lt;&gt;19,$P13&lt;&gt;""),1,0)</f>
        <v>0</v>
      </c>
      <c r="AF13" s="8">
        <f t="shared" ref="AF13:AF28" si="36">IF($P13&gt;$R13,1,0)</f>
        <v>0</v>
      </c>
      <c r="AG13" s="93">
        <f t="shared" ref="AG13:AG28" si="37">IF(AI13=1,0,IF($R13&gt;$P13,1,0))</f>
        <v>0</v>
      </c>
      <c r="AH13">
        <f t="shared" ref="AH13:AH28" si="38">IF(AND($P13=$R13,$P13&lt;&gt;""),1,0)</f>
        <v>0</v>
      </c>
      <c r="AI13">
        <f t="shared" ref="AI13:AI28" si="39">IF(AND($P13=0,$R13=19,$P13&lt;&gt;""),1,0)</f>
        <v>0</v>
      </c>
      <c r="AJ13">
        <f t="shared" ref="AJ13:AJ28" si="40">IF(AND($P13&lt;&gt;19,$R13&lt;&gt;19,$P13&lt;&gt;""),1,0)</f>
        <v>0</v>
      </c>
      <c r="AK13" s="8">
        <f t="shared" ref="AK13:AK28" si="41">IF($P13&lt;$R13,1,0)</f>
        <v>0</v>
      </c>
      <c r="AL13" s="93">
        <f t="shared" ref="AL13:AL28" si="42">IF(AN13 =1,0,IF($R13&lt;$P13,1,0))</f>
        <v>0</v>
      </c>
      <c r="AM13">
        <f t="shared" ref="AM13:AM28" si="43">IF(AND($P13=$R13,$P13&lt;&gt;""),1,0)</f>
        <v>0</v>
      </c>
      <c r="AN13">
        <f t="shared" ref="AN13:AN28" si="44">IF(AND($P13=19,$R13=0,$P13&lt;&gt;""),1,0)</f>
        <v>0</v>
      </c>
    </row>
    <row r="14" spans="1:61" ht="15" customHeight="1" thickBot="1" x14ac:dyDescent="0.35">
      <c r="A14" s="28" t="str">
        <f>C8</f>
        <v>ST MICHEL "A"</v>
      </c>
      <c r="B14" s="29" t="s">
        <v>11</v>
      </c>
      <c r="C14" s="35" t="str">
        <f>C9</f>
        <v>ELOYES "A"</v>
      </c>
      <c r="D14" s="62"/>
      <c r="E14" s="22" t="s">
        <v>12</v>
      </c>
      <c r="F14" s="65"/>
      <c r="M14" s="28" t="str">
        <f>C6</f>
        <v>CHARMES "A"</v>
      </c>
      <c r="N14" s="29" t="s">
        <v>11</v>
      </c>
      <c r="O14" s="30" t="str">
        <f>C9</f>
        <v>ELOYES "A"</v>
      </c>
      <c r="P14" s="62"/>
      <c r="Q14" s="22" t="s">
        <v>12</v>
      </c>
      <c r="R14" s="65"/>
      <c r="T14">
        <f t="shared" si="25"/>
        <v>0</v>
      </c>
      <c r="U14" s="8">
        <f t="shared" si="26"/>
        <v>0</v>
      </c>
      <c r="V14" s="93">
        <f t="shared" si="27"/>
        <v>0</v>
      </c>
      <c r="W14">
        <f t="shared" si="28"/>
        <v>0</v>
      </c>
      <c r="X14" s="91">
        <f t="shared" si="29"/>
        <v>0</v>
      </c>
      <c r="Y14">
        <f t="shared" si="30"/>
        <v>0</v>
      </c>
      <c r="Z14" s="8">
        <f t="shared" si="31"/>
        <v>0</v>
      </c>
      <c r="AA14" s="93">
        <f t="shared" si="32"/>
        <v>0</v>
      </c>
      <c r="AB14">
        <f t="shared" si="33"/>
        <v>0</v>
      </c>
      <c r="AC14">
        <f t="shared" si="34"/>
        <v>0</v>
      </c>
      <c r="AE14">
        <f t="shared" si="35"/>
        <v>0</v>
      </c>
      <c r="AF14" s="8">
        <f t="shared" si="36"/>
        <v>0</v>
      </c>
      <c r="AG14" s="93">
        <f t="shared" si="37"/>
        <v>0</v>
      </c>
      <c r="AH14">
        <f t="shared" si="38"/>
        <v>0</v>
      </c>
      <c r="AI14">
        <f t="shared" si="39"/>
        <v>0</v>
      </c>
      <c r="AJ14">
        <f t="shared" si="40"/>
        <v>0</v>
      </c>
      <c r="AK14" s="8">
        <f t="shared" si="41"/>
        <v>0</v>
      </c>
      <c r="AL14" s="93">
        <f t="shared" si="42"/>
        <v>0</v>
      </c>
      <c r="AM14">
        <f t="shared" si="43"/>
        <v>0</v>
      </c>
      <c r="AN14">
        <f t="shared" si="44"/>
        <v>0</v>
      </c>
    </row>
    <row r="15" spans="1:61" ht="9" customHeight="1" thickBot="1" x14ac:dyDescent="0.35">
      <c r="A15" s="2"/>
      <c r="B15" s="3"/>
      <c r="C15" s="3"/>
      <c r="D15" s="4"/>
      <c r="E15" s="5"/>
      <c r="F15" s="77"/>
      <c r="M15" s="6"/>
      <c r="N15" s="6"/>
      <c r="O15" s="6"/>
      <c r="Q15" s="7"/>
      <c r="T15">
        <f t="shared" si="25"/>
        <v>0</v>
      </c>
      <c r="U15" s="8">
        <f t="shared" si="26"/>
        <v>0</v>
      </c>
      <c r="V15" s="93">
        <f t="shared" si="27"/>
        <v>0</v>
      </c>
      <c r="W15">
        <f t="shared" si="28"/>
        <v>0</v>
      </c>
      <c r="X15" s="91">
        <f t="shared" si="29"/>
        <v>0</v>
      </c>
      <c r="Y15">
        <f t="shared" si="30"/>
        <v>0</v>
      </c>
      <c r="Z15" s="8">
        <f t="shared" si="31"/>
        <v>0</v>
      </c>
      <c r="AA15" s="93">
        <f t="shared" si="32"/>
        <v>0</v>
      </c>
      <c r="AB15">
        <f t="shared" si="33"/>
        <v>0</v>
      </c>
      <c r="AC15">
        <f t="shared" si="34"/>
        <v>0</v>
      </c>
      <c r="AE15">
        <f t="shared" si="35"/>
        <v>0</v>
      </c>
      <c r="AF15" s="8">
        <f t="shared" si="36"/>
        <v>0</v>
      </c>
      <c r="AG15" s="93">
        <f t="shared" si="37"/>
        <v>0</v>
      </c>
      <c r="AH15">
        <f t="shared" si="38"/>
        <v>0</v>
      </c>
      <c r="AI15">
        <f t="shared" si="39"/>
        <v>0</v>
      </c>
      <c r="AJ15">
        <f t="shared" si="40"/>
        <v>0</v>
      </c>
      <c r="AK15" s="8">
        <f t="shared" si="41"/>
        <v>0</v>
      </c>
      <c r="AL15" s="93">
        <f t="shared" si="42"/>
        <v>0</v>
      </c>
      <c r="AM15">
        <f t="shared" si="43"/>
        <v>0</v>
      </c>
      <c r="AN15">
        <f t="shared" si="44"/>
        <v>0</v>
      </c>
    </row>
    <row r="16" spans="1:61" ht="15" customHeight="1" thickBot="1" x14ac:dyDescent="0.35">
      <c r="A16" s="176" t="s">
        <v>101</v>
      </c>
      <c r="B16" s="177"/>
      <c r="C16" s="177"/>
      <c r="D16" s="177"/>
      <c r="E16" s="177"/>
      <c r="F16" s="178"/>
      <c r="M16" s="176" t="s">
        <v>111</v>
      </c>
      <c r="N16" s="177"/>
      <c r="O16" s="177"/>
      <c r="P16" s="177"/>
      <c r="Q16" s="177"/>
      <c r="R16" s="178"/>
      <c r="T16">
        <f t="shared" si="25"/>
        <v>0</v>
      </c>
      <c r="U16" s="8">
        <f t="shared" si="26"/>
        <v>0</v>
      </c>
      <c r="V16" s="93">
        <f t="shared" si="27"/>
        <v>0</v>
      </c>
      <c r="W16">
        <f t="shared" si="28"/>
        <v>0</v>
      </c>
      <c r="X16" s="91">
        <f t="shared" si="29"/>
        <v>0</v>
      </c>
      <c r="Y16">
        <f t="shared" si="30"/>
        <v>0</v>
      </c>
      <c r="Z16" s="8">
        <f t="shared" si="31"/>
        <v>0</v>
      </c>
      <c r="AA16" s="93">
        <f t="shared" si="32"/>
        <v>0</v>
      </c>
      <c r="AB16">
        <f t="shared" si="33"/>
        <v>0</v>
      </c>
      <c r="AC16">
        <f t="shared" si="34"/>
        <v>0</v>
      </c>
      <c r="AE16">
        <f t="shared" si="35"/>
        <v>0</v>
      </c>
      <c r="AF16" s="8">
        <f t="shared" si="36"/>
        <v>0</v>
      </c>
      <c r="AG16" s="93">
        <f t="shared" si="37"/>
        <v>0</v>
      </c>
      <c r="AH16">
        <f t="shared" si="38"/>
        <v>0</v>
      </c>
      <c r="AI16">
        <f t="shared" si="39"/>
        <v>0</v>
      </c>
      <c r="AJ16">
        <f t="shared" si="40"/>
        <v>0</v>
      </c>
      <c r="AK16" s="8">
        <f t="shared" si="41"/>
        <v>0</v>
      </c>
      <c r="AL16" s="93">
        <f t="shared" si="42"/>
        <v>0</v>
      </c>
      <c r="AM16">
        <f t="shared" si="43"/>
        <v>0</v>
      </c>
      <c r="AN16">
        <f t="shared" si="44"/>
        <v>0</v>
      </c>
    </row>
    <row r="17" spans="1:40" x14ac:dyDescent="0.3">
      <c r="A17" s="23" t="str">
        <f>C4</f>
        <v>GCM</v>
      </c>
      <c r="B17" s="24" t="s">
        <v>11</v>
      </c>
      <c r="C17" s="31" t="str">
        <f>C6</f>
        <v>CHARMES "A"</v>
      </c>
      <c r="D17" s="60"/>
      <c r="E17" s="20" t="s">
        <v>12</v>
      </c>
      <c r="F17" s="63"/>
      <c r="M17" s="23" t="str">
        <f>C4</f>
        <v>GCM</v>
      </c>
      <c r="N17" s="24" t="s">
        <v>11</v>
      </c>
      <c r="O17" s="25" t="str">
        <f>C9</f>
        <v>ELOYES "A"</v>
      </c>
      <c r="P17" s="60"/>
      <c r="Q17" s="20" t="s">
        <v>12</v>
      </c>
      <c r="R17" s="63"/>
      <c r="T17">
        <f t="shared" si="25"/>
        <v>0</v>
      </c>
      <c r="U17" s="8">
        <f t="shared" si="26"/>
        <v>0</v>
      </c>
      <c r="V17" s="93">
        <f t="shared" si="27"/>
        <v>0</v>
      </c>
      <c r="W17">
        <f t="shared" si="28"/>
        <v>0</v>
      </c>
      <c r="X17" s="91">
        <f t="shared" si="29"/>
        <v>0</v>
      </c>
      <c r="Y17">
        <f t="shared" si="30"/>
        <v>0</v>
      </c>
      <c r="Z17" s="8">
        <f t="shared" si="31"/>
        <v>0</v>
      </c>
      <c r="AA17" s="93">
        <f t="shared" si="32"/>
        <v>0</v>
      </c>
      <c r="AB17">
        <f t="shared" si="33"/>
        <v>0</v>
      </c>
      <c r="AC17">
        <f t="shared" si="34"/>
        <v>0</v>
      </c>
      <c r="AE17">
        <f t="shared" si="35"/>
        <v>0</v>
      </c>
      <c r="AF17" s="8">
        <f t="shared" si="36"/>
        <v>0</v>
      </c>
      <c r="AG17" s="93">
        <f t="shared" si="37"/>
        <v>0</v>
      </c>
      <c r="AH17">
        <f t="shared" si="38"/>
        <v>0</v>
      </c>
      <c r="AI17">
        <f t="shared" si="39"/>
        <v>0</v>
      </c>
      <c r="AJ17">
        <f t="shared" si="40"/>
        <v>0</v>
      </c>
      <c r="AK17" s="8">
        <f t="shared" si="41"/>
        <v>0</v>
      </c>
      <c r="AL17" s="93">
        <f t="shared" si="42"/>
        <v>0</v>
      </c>
      <c r="AM17">
        <f t="shared" si="43"/>
        <v>0</v>
      </c>
      <c r="AN17">
        <f t="shared" si="44"/>
        <v>0</v>
      </c>
    </row>
    <row r="18" spans="1:40" x14ac:dyDescent="0.3">
      <c r="A18" s="32" t="str">
        <f>C8</f>
        <v>ST MICHEL "A"</v>
      </c>
      <c r="B18" s="33" t="s">
        <v>11</v>
      </c>
      <c r="C18" s="78" t="str">
        <f>C5</f>
        <v xml:space="preserve">ST ETIENNE </v>
      </c>
      <c r="D18" s="61"/>
      <c r="E18" s="21" t="s">
        <v>12</v>
      </c>
      <c r="F18" s="64"/>
      <c r="M18" s="32" t="str">
        <f>C5</f>
        <v xml:space="preserve">ST ETIENNE </v>
      </c>
      <c r="N18" s="26" t="s">
        <v>11</v>
      </c>
      <c r="O18" s="27" t="str">
        <f>C6</f>
        <v>CHARMES "A"</v>
      </c>
      <c r="P18" s="61"/>
      <c r="Q18" s="21" t="s">
        <v>12</v>
      </c>
      <c r="R18" s="64"/>
      <c r="T18">
        <f t="shared" si="25"/>
        <v>0</v>
      </c>
      <c r="U18" s="8">
        <f t="shared" si="26"/>
        <v>0</v>
      </c>
      <c r="V18" s="93">
        <f t="shared" si="27"/>
        <v>0</v>
      </c>
      <c r="W18">
        <f t="shared" si="28"/>
        <v>0</v>
      </c>
      <c r="X18" s="91">
        <f t="shared" si="29"/>
        <v>0</v>
      </c>
      <c r="Y18">
        <f t="shared" si="30"/>
        <v>0</v>
      </c>
      <c r="Z18" s="8">
        <f t="shared" si="31"/>
        <v>0</v>
      </c>
      <c r="AA18" s="93">
        <f t="shared" si="32"/>
        <v>0</v>
      </c>
      <c r="AB18">
        <f t="shared" si="33"/>
        <v>0</v>
      </c>
      <c r="AC18">
        <f t="shared" si="34"/>
        <v>0</v>
      </c>
      <c r="AE18">
        <f t="shared" si="35"/>
        <v>0</v>
      </c>
      <c r="AF18" s="8">
        <f t="shared" si="36"/>
        <v>0</v>
      </c>
      <c r="AG18" s="93">
        <f t="shared" si="37"/>
        <v>0</v>
      </c>
      <c r="AH18">
        <f t="shared" si="38"/>
        <v>0</v>
      </c>
      <c r="AI18">
        <f t="shared" si="39"/>
        <v>0</v>
      </c>
      <c r="AJ18">
        <f t="shared" si="40"/>
        <v>0</v>
      </c>
      <c r="AK18" s="8">
        <f t="shared" si="41"/>
        <v>0</v>
      </c>
      <c r="AL18" s="93">
        <f t="shared" si="42"/>
        <v>0</v>
      </c>
      <c r="AM18">
        <f t="shared" si="43"/>
        <v>0</v>
      </c>
      <c r="AN18">
        <f t="shared" si="44"/>
        <v>0</v>
      </c>
    </row>
    <row r="19" spans="1:40" ht="15" thickBot="1" x14ac:dyDescent="0.35">
      <c r="A19" s="28" t="str">
        <f>C7</f>
        <v>LPE "A"</v>
      </c>
      <c r="B19" s="29" t="s">
        <v>11</v>
      </c>
      <c r="C19" s="30" t="str">
        <f>C9</f>
        <v>ELOYES "A"</v>
      </c>
      <c r="D19" s="62"/>
      <c r="E19" s="22" t="s">
        <v>12</v>
      </c>
      <c r="F19" s="65"/>
      <c r="M19" s="28" t="str">
        <f>C7</f>
        <v>LPE "A"</v>
      </c>
      <c r="N19" s="29" t="s">
        <v>11</v>
      </c>
      <c r="O19" s="30" t="str">
        <f>C8</f>
        <v>ST MICHEL "A"</v>
      </c>
      <c r="P19" s="62"/>
      <c r="Q19" s="22" t="s">
        <v>12</v>
      </c>
      <c r="R19" s="65"/>
      <c r="T19">
        <f t="shared" si="25"/>
        <v>0</v>
      </c>
      <c r="U19" s="8">
        <f t="shared" si="26"/>
        <v>0</v>
      </c>
      <c r="V19" s="93">
        <f t="shared" si="27"/>
        <v>0</v>
      </c>
      <c r="W19">
        <f t="shared" si="28"/>
        <v>0</v>
      </c>
      <c r="X19" s="91">
        <f t="shared" si="29"/>
        <v>0</v>
      </c>
      <c r="Y19">
        <f t="shared" si="30"/>
        <v>0</v>
      </c>
      <c r="Z19" s="8">
        <f t="shared" si="31"/>
        <v>0</v>
      </c>
      <c r="AA19" s="93">
        <f t="shared" si="32"/>
        <v>0</v>
      </c>
      <c r="AB19">
        <f t="shared" si="33"/>
        <v>0</v>
      </c>
      <c r="AC19">
        <f t="shared" si="34"/>
        <v>0</v>
      </c>
      <c r="AE19">
        <f t="shared" si="35"/>
        <v>0</v>
      </c>
      <c r="AF19" s="8">
        <f t="shared" si="36"/>
        <v>0</v>
      </c>
      <c r="AG19" s="93">
        <f t="shared" si="37"/>
        <v>0</v>
      </c>
      <c r="AH19">
        <f t="shared" si="38"/>
        <v>0</v>
      </c>
      <c r="AI19">
        <f t="shared" si="39"/>
        <v>0</v>
      </c>
      <c r="AJ19">
        <f t="shared" si="40"/>
        <v>0</v>
      </c>
      <c r="AK19" s="8">
        <f t="shared" si="41"/>
        <v>0</v>
      </c>
      <c r="AL19" s="93">
        <f t="shared" si="42"/>
        <v>0</v>
      </c>
      <c r="AM19">
        <f t="shared" si="43"/>
        <v>0</v>
      </c>
      <c r="AN19">
        <f t="shared" si="44"/>
        <v>0</v>
      </c>
    </row>
    <row r="20" spans="1:40" ht="9" customHeight="1" thickBot="1" x14ac:dyDescent="0.35">
      <c r="M20" s="6"/>
      <c r="N20" s="6"/>
      <c r="O20" s="6"/>
      <c r="Q20" s="7"/>
      <c r="T20">
        <f t="shared" si="25"/>
        <v>0</v>
      </c>
      <c r="U20" s="8">
        <f t="shared" si="26"/>
        <v>0</v>
      </c>
      <c r="V20" s="93">
        <f t="shared" si="27"/>
        <v>0</v>
      </c>
      <c r="W20">
        <f t="shared" si="28"/>
        <v>0</v>
      </c>
      <c r="X20" s="91">
        <f t="shared" si="29"/>
        <v>0</v>
      </c>
      <c r="Y20">
        <f t="shared" si="30"/>
        <v>0</v>
      </c>
      <c r="Z20" s="8">
        <f t="shared" si="31"/>
        <v>0</v>
      </c>
      <c r="AA20" s="93">
        <f t="shared" si="32"/>
        <v>0</v>
      </c>
      <c r="AB20">
        <f t="shared" si="33"/>
        <v>0</v>
      </c>
      <c r="AC20">
        <f t="shared" si="34"/>
        <v>0</v>
      </c>
      <c r="AE20">
        <f t="shared" si="35"/>
        <v>0</v>
      </c>
      <c r="AF20" s="8">
        <f t="shared" si="36"/>
        <v>0</v>
      </c>
      <c r="AG20" s="93">
        <f t="shared" si="37"/>
        <v>0</v>
      </c>
      <c r="AH20">
        <f t="shared" si="38"/>
        <v>0</v>
      </c>
      <c r="AI20">
        <f t="shared" si="39"/>
        <v>0</v>
      </c>
      <c r="AJ20">
        <f t="shared" si="40"/>
        <v>0</v>
      </c>
      <c r="AK20" s="8">
        <f t="shared" si="41"/>
        <v>0</v>
      </c>
      <c r="AL20" s="93">
        <f t="shared" si="42"/>
        <v>0</v>
      </c>
      <c r="AM20">
        <f t="shared" si="43"/>
        <v>0</v>
      </c>
      <c r="AN20">
        <f t="shared" si="44"/>
        <v>0</v>
      </c>
    </row>
    <row r="21" spans="1:40" ht="15" customHeight="1" thickBot="1" x14ac:dyDescent="0.35">
      <c r="A21" s="176" t="s">
        <v>119</v>
      </c>
      <c r="B21" s="177"/>
      <c r="C21" s="177"/>
      <c r="D21" s="177"/>
      <c r="E21" s="177"/>
      <c r="F21" s="178"/>
      <c r="T21">
        <f t="shared" si="25"/>
        <v>0</v>
      </c>
      <c r="U21" s="8">
        <f t="shared" si="26"/>
        <v>0</v>
      </c>
      <c r="V21" s="93">
        <f t="shared" si="27"/>
        <v>0</v>
      </c>
      <c r="W21">
        <f t="shared" si="28"/>
        <v>0</v>
      </c>
      <c r="X21" s="91">
        <f t="shared" si="29"/>
        <v>0</v>
      </c>
      <c r="Y21">
        <f t="shared" si="30"/>
        <v>0</v>
      </c>
      <c r="Z21" s="8">
        <f t="shared" si="31"/>
        <v>0</v>
      </c>
      <c r="AA21" s="93">
        <f t="shared" si="32"/>
        <v>0</v>
      </c>
      <c r="AB21">
        <f t="shared" si="33"/>
        <v>0</v>
      </c>
      <c r="AC21">
        <f t="shared" si="34"/>
        <v>0</v>
      </c>
      <c r="AE21">
        <f t="shared" si="35"/>
        <v>0</v>
      </c>
      <c r="AF21" s="8">
        <f t="shared" si="36"/>
        <v>0</v>
      </c>
      <c r="AG21" s="93">
        <f t="shared" si="37"/>
        <v>0</v>
      </c>
      <c r="AH21">
        <f t="shared" si="38"/>
        <v>0</v>
      </c>
      <c r="AI21">
        <f t="shared" si="39"/>
        <v>0</v>
      </c>
      <c r="AJ21">
        <f t="shared" si="40"/>
        <v>0</v>
      </c>
      <c r="AK21" s="8">
        <f t="shared" si="41"/>
        <v>0</v>
      </c>
      <c r="AL21" s="93">
        <f t="shared" si="42"/>
        <v>0</v>
      </c>
      <c r="AM21">
        <f t="shared" si="43"/>
        <v>0</v>
      </c>
      <c r="AN21">
        <f t="shared" si="44"/>
        <v>0</v>
      </c>
    </row>
    <row r="22" spans="1:40" x14ac:dyDescent="0.3">
      <c r="A22" s="79" t="str">
        <f>C4</f>
        <v>GCM</v>
      </c>
      <c r="B22" s="80" t="s">
        <v>11</v>
      </c>
      <c r="C22" s="81" t="str">
        <f>C7</f>
        <v>LPE "A"</v>
      </c>
      <c r="D22" s="60"/>
      <c r="E22" s="20" t="s">
        <v>12</v>
      </c>
      <c r="F22" s="63"/>
      <c r="T22">
        <f t="shared" si="25"/>
        <v>0</v>
      </c>
      <c r="U22" s="8">
        <f t="shared" si="26"/>
        <v>0</v>
      </c>
      <c r="V22" s="93">
        <f t="shared" si="27"/>
        <v>0</v>
      </c>
      <c r="W22">
        <f t="shared" si="28"/>
        <v>0</v>
      </c>
      <c r="X22" s="91">
        <f t="shared" si="29"/>
        <v>0</v>
      </c>
      <c r="Y22">
        <f t="shared" si="30"/>
        <v>0</v>
      </c>
      <c r="Z22" s="8">
        <f t="shared" si="31"/>
        <v>0</v>
      </c>
      <c r="AA22" s="93">
        <f t="shared" si="32"/>
        <v>0</v>
      </c>
      <c r="AB22">
        <f t="shared" si="33"/>
        <v>0</v>
      </c>
      <c r="AC22">
        <f t="shared" si="34"/>
        <v>0</v>
      </c>
      <c r="AE22">
        <f t="shared" si="35"/>
        <v>0</v>
      </c>
      <c r="AF22" s="8">
        <f t="shared" si="36"/>
        <v>0</v>
      </c>
      <c r="AG22" s="93">
        <f t="shared" si="37"/>
        <v>0</v>
      </c>
      <c r="AH22">
        <f t="shared" si="38"/>
        <v>0</v>
      </c>
      <c r="AI22">
        <f t="shared" si="39"/>
        <v>0</v>
      </c>
      <c r="AJ22">
        <f t="shared" si="40"/>
        <v>0</v>
      </c>
      <c r="AK22" s="8">
        <f t="shared" si="41"/>
        <v>0</v>
      </c>
      <c r="AL22" s="93">
        <f t="shared" si="42"/>
        <v>0</v>
      </c>
      <c r="AM22">
        <f t="shared" si="43"/>
        <v>0</v>
      </c>
      <c r="AN22">
        <f t="shared" si="44"/>
        <v>0</v>
      </c>
    </row>
    <row r="23" spans="1:40" x14ac:dyDescent="0.3">
      <c r="A23" s="32" t="str">
        <f>C5</f>
        <v xml:space="preserve">ST ETIENNE </v>
      </c>
      <c r="B23" s="26" t="s">
        <v>11</v>
      </c>
      <c r="C23" s="27" t="str">
        <f>C9</f>
        <v>ELOYES "A"</v>
      </c>
      <c r="D23" s="61"/>
      <c r="E23" s="21" t="s">
        <v>12</v>
      </c>
      <c r="F23" s="64"/>
      <c r="T23">
        <f t="shared" si="25"/>
        <v>0</v>
      </c>
      <c r="U23" s="8">
        <f t="shared" si="26"/>
        <v>0</v>
      </c>
      <c r="V23" s="93">
        <f t="shared" si="27"/>
        <v>0</v>
      </c>
      <c r="W23">
        <f t="shared" si="28"/>
        <v>0</v>
      </c>
      <c r="X23" s="91">
        <f t="shared" si="29"/>
        <v>0</v>
      </c>
      <c r="Y23">
        <f t="shared" si="30"/>
        <v>0</v>
      </c>
      <c r="Z23" s="8">
        <f t="shared" si="31"/>
        <v>0</v>
      </c>
      <c r="AA23" s="93">
        <f t="shared" si="32"/>
        <v>0</v>
      </c>
      <c r="AB23">
        <f t="shared" si="33"/>
        <v>0</v>
      </c>
      <c r="AC23">
        <f t="shared" si="34"/>
        <v>0</v>
      </c>
      <c r="AE23">
        <f t="shared" si="35"/>
        <v>0</v>
      </c>
      <c r="AF23" s="8">
        <f t="shared" si="36"/>
        <v>0</v>
      </c>
      <c r="AG23" s="93">
        <f t="shared" si="37"/>
        <v>0</v>
      </c>
      <c r="AH23">
        <f t="shared" si="38"/>
        <v>0</v>
      </c>
      <c r="AI23">
        <f t="shared" si="39"/>
        <v>0</v>
      </c>
      <c r="AJ23">
        <f t="shared" si="40"/>
        <v>0</v>
      </c>
      <c r="AK23" s="8">
        <f t="shared" si="41"/>
        <v>0</v>
      </c>
      <c r="AL23" s="93">
        <f t="shared" si="42"/>
        <v>0</v>
      </c>
      <c r="AM23">
        <f t="shared" si="43"/>
        <v>0</v>
      </c>
      <c r="AN23">
        <f t="shared" si="44"/>
        <v>0</v>
      </c>
    </row>
    <row r="24" spans="1:40" ht="15" thickBot="1" x14ac:dyDescent="0.35">
      <c r="A24" s="28" t="str">
        <f>C6</f>
        <v>CHARMES "A"</v>
      </c>
      <c r="B24" s="29" t="s">
        <v>11</v>
      </c>
      <c r="C24" s="30" t="str">
        <f>C8</f>
        <v>ST MICHEL "A"</v>
      </c>
      <c r="D24" s="62"/>
      <c r="E24" s="22" t="s">
        <v>12</v>
      </c>
      <c r="F24" s="65"/>
      <c r="T24">
        <f t="shared" si="25"/>
        <v>0</v>
      </c>
      <c r="U24" s="8">
        <f t="shared" si="26"/>
        <v>0</v>
      </c>
      <c r="V24" s="93">
        <f t="shared" si="27"/>
        <v>0</v>
      </c>
      <c r="W24">
        <f t="shared" si="28"/>
        <v>0</v>
      </c>
      <c r="X24" s="91">
        <f t="shared" si="29"/>
        <v>0</v>
      </c>
      <c r="Y24">
        <f t="shared" si="30"/>
        <v>0</v>
      </c>
      <c r="Z24" s="8">
        <f t="shared" si="31"/>
        <v>0</v>
      </c>
      <c r="AA24" s="93">
        <f t="shared" si="32"/>
        <v>0</v>
      </c>
      <c r="AB24">
        <f t="shared" si="33"/>
        <v>0</v>
      </c>
      <c r="AC24">
        <f t="shared" si="34"/>
        <v>0</v>
      </c>
      <c r="AE24">
        <f t="shared" si="35"/>
        <v>0</v>
      </c>
      <c r="AF24" s="8">
        <f t="shared" si="36"/>
        <v>0</v>
      </c>
      <c r="AG24" s="93">
        <f t="shared" si="37"/>
        <v>0</v>
      </c>
      <c r="AH24">
        <f t="shared" si="38"/>
        <v>0</v>
      </c>
      <c r="AI24">
        <f t="shared" si="39"/>
        <v>0</v>
      </c>
      <c r="AJ24">
        <f t="shared" si="40"/>
        <v>0</v>
      </c>
      <c r="AK24" s="8">
        <f t="shared" si="41"/>
        <v>0</v>
      </c>
      <c r="AL24" s="93">
        <f t="shared" si="42"/>
        <v>0</v>
      </c>
      <c r="AM24">
        <f t="shared" si="43"/>
        <v>0</v>
      </c>
      <c r="AN24">
        <f t="shared" si="44"/>
        <v>0</v>
      </c>
    </row>
    <row r="25" spans="1:40" x14ac:dyDescent="0.3">
      <c r="M25" s="47"/>
      <c r="T25">
        <f t="shared" si="25"/>
        <v>0</v>
      </c>
      <c r="U25" s="8">
        <f t="shared" si="26"/>
        <v>0</v>
      </c>
      <c r="V25" s="93">
        <f t="shared" si="27"/>
        <v>0</v>
      </c>
      <c r="W25">
        <f t="shared" si="28"/>
        <v>0</v>
      </c>
      <c r="X25" s="91">
        <f t="shared" si="29"/>
        <v>0</v>
      </c>
      <c r="Y25">
        <f t="shared" si="30"/>
        <v>0</v>
      </c>
      <c r="Z25" s="8">
        <f t="shared" si="31"/>
        <v>0</v>
      </c>
      <c r="AA25" s="93">
        <f t="shared" si="32"/>
        <v>0</v>
      </c>
      <c r="AB25">
        <f t="shared" si="33"/>
        <v>0</v>
      </c>
      <c r="AC25">
        <f t="shared" si="34"/>
        <v>0</v>
      </c>
      <c r="AE25">
        <f t="shared" si="35"/>
        <v>0</v>
      </c>
      <c r="AF25" s="8">
        <f t="shared" si="36"/>
        <v>0</v>
      </c>
      <c r="AG25" s="93">
        <f t="shared" si="37"/>
        <v>0</v>
      </c>
      <c r="AH25">
        <f t="shared" si="38"/>
        <v>0</v>
      </c>
      <c r="AI25">
        <f t="shared" si="39"/>
        <v>0</v>
      </c>
      <c r="AJ25">
        <f t="shared" si="40"/>
        <v>0</v>
      </c>
      <c r="AK25" s="8">
        <f t="shared" si="41"/>
        <v>0</v>
      </c>
      <c r="AL25" s="93">
        <f t="shared" si="42"/>
        <v>0</v>
      </c>
      <c r="AM25">
        <f t="shared" si="43"/>
        <v>0</v>
      </c>
      <c r="AN25">
        <f t="shared" si="44"/>
        <v>0</v>
      </c>
    </row>
    <row r="26" spans="1:40" x14ac:dyDescent="0.3">
      <c r="A26" s="37"/>
      <c r="B26" s="37"/>
      <c r="C26" s="37"/>
      <c r="D26" s="37"/>
      <c r="E26" s="37"/>
      <c r="F26" s="38"/>
      <c r="M26" s="47"/>
      <c r="T26">
        <f t="shared" si="25"/>
        <v>0</v>
      </c>
      <c r="U26" s="8">
        <f t="shared" si="26"/>
        <v>0</v>
      </c>
      <c r="V26" s="93">
        <f t="shared" si="27"/>
        <v>0</v>
      </c>
      <c r="W26">
        <f t="shared" si="28"/>
        <v>0</v>
      </c>
      <c r="X26" s="91">
        <f t="shared" si="29"/>
        <v>0</v>
      </c>
      <c r="Y26">
        <f t="shared" si="30"/>
        <v>0</v>
      </c>
      <c r="Z26" s="8">
        <f t="shared" si="31"/>
        <v>0</v>
      </c>
      <c r="AA26" s="93">
        <f t="shared" si="32"/>
        <v>0</v>
      </c>
      <c r="AB26">
        <f t="shared" si="33"/>
        <v>0</v>
      </c>
      <c r="AC26">
        <f t="shared" si="34"/>
        <v>0</v>
      </c>
      <c r="AE26">
        <f t="shared" si="35"/>
        <v>0</v>
      </c>
      <c r="AF26" s="8">
        <f t="shared" si="36"/>
        <v>0</v>
      </c>
      <c r="AG26" s="93">
        <f t="shared" si="37"/>
        <v>0</v>
      </c>
      <c r="AH26">
        <f t="shared" si="38"/>
        <v>0</v>
      </c>
      <c r="AI26">
        <f t="shared" si="39"/>
        <v>0</v>
      </c>
      <c r="AJ26">
        <f t="shared" si="40"/>
        <v>0</v>
      </c>
      <c r="AK26" s="8">
        <f t="shared" si="41"/>
        <v>0</v>
      </c>
      <c r="AL26" s="93">
        <f t="shared" si="42"/>
        <v>0</v>
      </c>
      <c r="AM26">
        <f t="shared" si="43"/>
        <v>0</v>
      </c>
      <c r="AN26">
        <f t="shared" si="44"/>
        <v>0</v>
      </c>
    </row>
    <row r="27" spans="1:40" x14ac:dyDescent="0.3">
      <c r="A27" s="37"/>
      <c r="B27" s="37"/>
      <c r="C27" s="37"/>
      <c r="D27" s="37"/>
      <c r="E27" s="37"/>
      <c r="F27" s="38"/>
      <c r="M27" s="47"/>
      <c r="T27">
        <f t="shared" si="25"/>
        <v>0</v>
      </c>
      <c r="U27" s="8">
        <f t="shared" si="26"/>
        <v>0</v>
      </c>
      <c r="V27" s="93">
        <f t="shared" si="27"/>
        <v>0</v>
      </c>
      <c r="W27">
        <f t="shared" si="28"/>
        <v>0</v>
      </c>
      <c r="X27" s="91">
        <f t="shared" si="29"/>
        <v>0</v>
      </c>
      <c r="Y27">
        <f t="shared" si="30"/>
        <v>0</v>
      </c>
      <c r="Z27" s="8">
        <f t="shared" si="31"/>
        <v>0</v>
      </c>
      <c r="AA27" s="93">
        <f t="shared" si="32"/>
        <v>0</v>
      </c>
      <c r="AB27">
        <f t="shared" si="33"/>
        <v>0</v>
      </c>
      <c r="AC27">
        <f t="shared" si="34"/>
        <v>0</v>
      </c>
      <c r="AE27">
        <f t="shared" si="35"/>
        <v>0</v>
      </c>
      <c r="AF27" s="8">
        <f t="shared" si="36"/>
        <v>0</v>
      </c>
      <c r="AG27" s="93">
        <f t="shared" si="37"/>
        <v>0</v>
      </c>
      <c r="AH27">
        <f t="shared" si="38"/>
        <v>0</v>
      </c>
      <c r="AI27">
        <f t="shared" si="39"/>
        <v>0</v>
      </c>
      <c r="AJ27">
        <f t="shared" si="40"/>
        <v>0</v>
      </c>
      <c r="AK27" s="8">
        <f t="shared" si="41"/>
        <v>0</v>
      </c>
      <c r="AL27" s="93">
        <f t="shared" si="42"/>
        <v>0</v>
      </c>
      <c r="AM27">
        <f t="shared" si="43"/>
        <v>0</v>
      </c>
      <c r="AN27">
        <f t="shared" si="44"/>
        <v>0</v>
      </c>
    </row>
    <row r="28" spans="1:40" x14ac:dyDescent="0.3">
      <c r="T28">
        <f t="shared" si="25"/>
        <v>0</v>
      </c>
      <c r="U28" s="8">
        <f t="shared" si="26"/>
        <v>0</v>
      </c>
      <c r="V28" s="93">
        <f t="shared" si="27"/>
        <v>0</v>
      </c>
      <c r="W28">
        <f t="shared" si="28"/>
        <v>0</v>
      </c>
      <c r="X28" s="91">
        <f t="shared" si="29"/>
        <v>0</v>
      </c>
      <c r="Y28">
        <f t="shared" si="30"/>
        <v>0</v>
      </c>
      <c r="Z28" s="8">
        <f t="shared" si="31"/>
        <v>0</v>
      </c>
      <c r="AA28" s="93">
        <f t="shared" si="32"/>
        <v>0</v>
      </c>
      <c r="AB28">
        <f t="shared" si="33"/>
        <v>0</v>
      </c>
      <c r="AC28">
        <f t="shared" si="34"/>
        <v>0</v>
      </c>
      <c r="AE28">
        <f t="shared" si="35"/>
        <v>0</v>
      </c>
      <c r="AF28" s="8">
        <f t="shared" si="36"/>
        <v>0</v>
      </c>
      <c r="AG28" s="93">
        <f t="shared" si="37"/>
        <v>0</v>
      </c>
      <c r="AH28">
        <f t="shared" si="38"/>
        <v>0</v>
      </c>
      <c r="AI28">
        <f t="shared" si="39"/>
        <v>0</v>
      </c>
      <c r="AJ28">
        <f t="shared" si="40"/>
        <v>0</v>
      </c>
      <c r="AK28" s="8">
        <f t="shared" si="41"/>
        <v>0</v>
      </c>
      <c r="AL28" s="93">
        <f t="shared" si="42"/>
        <v>0</v>
      </c>
      <c r="AM28">
        <f t="shared" si="43"/>
        <v>0</v>
      </c>
      <c r="AN28">
        <f t="shared" si="44"/>
        <v>0</v>
      </c>
    </row>
    <row r="29" spans="1:40" x14ac:dyDescent="0.3">
      <c r="U29" s="8"/>
      <c r="V29" s="8"/>
      <c r="Z29" s="8"/>
      <c r="AA29" s="8"/>
      <c r="AF29" s="8"/>
      <c r="AG29" s="8"/>
      <c r="AK29" s="8"/>
      <c r="AL29" s="8"/>
    </row>
    <row r="31" spans="1:40" x14ac:dyDescent="0.3">
      <c r="B31" t="s">
        <v>12</v>
      </c>
    </row>
  </sheetData>
  <sheetProtection algorithmName="SHA-512" hashValue="tUV6oxvRknoQtmtbmNuTfUM4RFvFycluVbB2U+fHQ4Xt6RdR3/EwDYX1Y5/Sk0/hYiBF9iGDZMjfbL4xGarAMw==" saltValue="ZvJC/clVrVhdAqYiwkbBDw==" spinCount="100000" sheet="1" selectLockedCells="1"/>
  <sortState xmlns:xlrd2="http://schemas.microsoft.com/office/spreadsheetml/2017/richdata2" ref="AY1:BB6">
    <sortCondition descending="1" ref="AY1:AY6"/>
  </sortState>
  <mergeCells count="17">
    <mergeCell ref="AJ10:AN10"/>
    <mergeCell ref="A1:R1"/>
    <mergeCell ref="T10:X10"/>
    <mergeCell ref="Y10:AC10"/>
    <mergeCell ref="AE10:AI10"/>
    <mergeCell ref="N4:O4"/>
    <mergeCell ref="N5:O5"/>
    <mergeCell ref="N6:O6"/>
    <mergeCell ref="N7:O7"/>
    <mergeCell ref="N8:O8"/>
    <mergeCell ref="N9:O9"/>
    <mergeCell ref="N3:P3"/>
    <mergeCell ref="A11:F11"/>
    <mergeCell ref="M11:R11"/>
    <mergeCell ref="A16:F16"/>
    <mergeCell ref="M16:R16"/>
    <mergeCell ref="A21:F21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verticalDpi="72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BI29"/>
  <sheetViews>
    <sheetView showGridLines="0" workbookViewId="0">
      <selection activeCell="D12" sqref="D12"/>
    </sheetView>
  </sheetViews>
  <sheetFormatPr baseColWidth="10" defaultRowHeight="14.4" x14ac:dyDescent="0.3"/>
  <cols>
    <col min="1" max="1" width="21.44140625" customWidth="1"/>
    <col min="2" max="2" width="7.6640625" customWidth="1"/>
    <col min="3" max="3" width="22" customWidth="1"/>
    <col min="4" max="12" width="3.6640625" customWidth="1"/>
    <col min="13" max="13" width="18.6640625" customWidth="1"/>
    <col min="14" max="14" width="7.6640625" customWidth="1"/>
    <col min="15" max="15" width="21.5546875" customWidth="1"/>
    <col min="16" max="18" width="3.6640625" customWidth="1"/>
    <col min="19" max="19" width="11.44140625" hidden="1" customWidth="1"/>
    <col min="20" max="20" width="7.109375" hidden="1" customWidth="1"/>
    <col min="21" max="21" width="2.6640625" hidden="1" customWidth="1"/>
    <col min="22" max="22" width="2.44140625" hidden="1" customWidth="1"/>
    <col min="23" max="23" width="2.5546875" hidden="1" customWidth="1"/>
    <col min="24" max="25" width="2" hidden="1" customWidth="1"/>
    <col min="26" max="26" width="2.33203125" hidden="1" customWidth="1"/>
    <col min="27" max="27" width="2.44140625" hidden="1" customWidth="1"/>
    <col min="28" max="28" width="2.5546875" hidden="1" customWidth="1"/>
    <col min="29" max="29" width="2" hidden="1" customWidth="1"/>
    <col min="30" max="30" width="4.88671875" hidden="1" customWidth="1"/>
    <col min="31" max="31" width="2" hidden="1" customWidth="1"/>
    <col min="32" max="32" width="2.33203125" hidden="1" customWidth="1"/>
    <col min="33" max="33" width="2.44140625" hidden="1" customWidth="1"/>
    <col min="34" max="34" width="2.5546875" hidden="1" customWidth="1"/>
    <col min="35" max="35" width="2" hidden="1" customWidth="1"/>
    <col min="36" max="36" width="9.44140625" hidden="1" customWidth="1"/>
    <col min="37" max="37" width="2.33203125" hidden="1" customWidth="1"/>
    <col min="38" max="38" width="2.44140625" hidden="1" customWidth="1"/>
    <col min="39" max="39" width="2.5546875" hidden="1" customWidth="1"/>
    <col min="40" max="40" width="2" hidden="1" customWidth="1"/>
    <col min="41" max="44" width="11.44140625" hidden="1" customWidth="1"/>
    <col min="45" max="46" width="11.5546875" hidden="1" customWidth="1"/>
    <col min="47" max="49" width="14" hidden="1" customWidth="1"/>
    <col min="50" max="50" width="13" style="7" hidden="1" customWidth="1"/>
    <col min="51" max="58" width="11.5546875" hidden="1" customWidth="1"/>
    <col min="59" max="59" width="14.44140625" hidden="1" customWidth="1"/>
    <col min="60" max="61" width="11.5546875" hidden="1" customWidth="1"/>
    <col min="62" max="63" width="11.5546875" customWidth="1"/>
    <col min="64" max="64" width="1.88671875" customWidth="1"/>
  </cols>
  <sheetData>
    <row r="1" spans="1:61" ht="23.4" thickBot="1" x14ac:dyDescent="0.35">
      <c r="A1" s="180" t="s">
        <v>36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2"/>
      <c r="AW1" s="42">
        <v>1</v>
      </c>
      <c r="AX1" s="42">
        <v>2</v>
      </c>
      <c r="AY1" s="42">
        <v>3</v>
      </c>
      <c r="AZ1" s="42">
        <v>4</v>
      </c>
      <c r="BA1" s="42">
        <v>5</v>
      </c>
      <c r="BB1" s="42">
        <v>6</v>
      </c>
    </row>
    <row r="2" spans="1:61" ht="10.5" customHeight="1" thickBot="1" x14ac:dyDescent="0.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AW2" s="42">
        <f t="shared" ref="AW2:BB2" si="0">MAX(AW4:AW9)</f>
        <v>10006</v>
      </c>
      <c r="AX2" s="43">
        <f t="shared" si="0"/>
        <v>10005</v>
      </c>
      <c r="AY2" s="42">
        <f t="shared" si="0"/>
        <v>10004</v>
      </c>
      <c r="AZ2" s="42">
        <f t="shared" si="0"/>
        <v>10003</v>
      </c>
      <c r="BA2" s="42">
        <f t="shared" si="0"/>
        <v>10002</v>
      </c>
      <c r="BB2" s="42">
        <f t="shared" si="0"/>
        <v>10001</v>
      </c>
    </row>
    <row r="3" spans="1:61" ht="18" customHeight="1" thickBot="1" x14ac:dyDescent="0.35">
      <c r="A3" s="175" t="s">
        <v>135</v>
      </c>
      <c r="B3" s="9"/>
      <c r="C3" s="75" t="s">
        <v>0</v>
      </c>
      <c r="D3" s="16" t="s">
        <v>1</v>
      </c>
      <c r="E3" s="18" t="s">
        <v>2</v>
      </c>
      <c r="F3" s="18" t="s">
        <v>3</v>
      </c>
      <c r="G3" s="18" t="s">
        <v>4</v>
      </c>
      <c r="H3" s="19" t="s">
        <v>5</v>
      </c>
      <c r="I3" s="16" t="s">
        <v>6</v>
      </c>
      <c r="J3" s="17" t="s">
        <v>7</v>
      </c>
      <c r="K3" s="76" t="s">
        <v>8</v>
      </c>
      <c r="L3" s="17" t="s">
        <v>9</v>
      </c>
      <c r="M3" s="9"/>
      <c r="N3" s="176" t="s">
        <v>10</v>
      </c>
      <c r="O3" s="177"/>
      <c r="P3" s="185"/>
      <c r="Q3" s="17" t="s">
        <v>9</v>
      </c>
      <c r="R3" s="17" t="s">
        <v>8</v>
      </c>
      <c r="S3">
        <f>COUNT(P4:P9)</f>
        <v>6</v>
      </c>
      <c r="AR3" t="s">
        <v>9</v>
      </c>
      <c r="AS3" t="s">
        <v>8</v>
      </c>
      <c r="AT3" t="s">
        <v>16</v>
      </c>
      <c r="AU3" t="s">
        <v>20</v>
      </c>
      <c r="AX3"/>
      <c r="BD3" t="s">
        <v>19</v>
      </c>
      <c r="BE3" t="s">
        <v>18</v>
      </c>
      <c r="BG3" t="s">
        <v>17</v>
      </c>
      <c r="BH3" t="s">
        <v>9</v>
      </c>
      <c r="BI3" t="s">
        <v>8</v>
      </c>
    </row>
    <row r="4" spans="1:61" ht="15" thickBot="1" x14ac:dyDescent="0.35">
      <c r="A4" s="38" t="s">
        <v>136</v>
      </c>
      <c r="C4" s="95" t="s">
        <v>90</v>
      </c>
      <c r="D4" s="51">
        <f>SUMIF($A:$A,$C4,T:T)+SUMIF($C:$C,$C4,Y:Y)+SUMIF($M:$M,$C4,AE:AE)+SUMIF($O:$O,$C4,AJ:AJ)</f>
        <v>0</v>
      </c>
      <c r="E4" s="52">
        <f>SUMIF($A:$A,$C4,U:U)+SUMIF($C:$C,$C4,Z:Z)+SUMIF($M:$M,$C4,AF:AF)+SUMIF($O:$O,$C4,AK:AK)</f>
        <v>0</v>
      </c>
      <c r="F4" s="52">
        <f t="shared" ref="E4:H9" si="1">SUMIF($A:$A,$C4,V:V)+SUMIF($C:$C,$C4,AA:AA)+SUMIF($M:$M,$C4,AG:AG)+SUMIF($O:$O,$C4,AL:AL)</f>
        <v>0</v>
      </c>
      <c r="G4" s="52">
        <f t="shared" si="1"/>
        <v>0</v>
      </c>
      <c r="H4" s="53">
        <f t="shared" si="1"/>
        <v>0</v>
      </c>
      <c r="I4" s="67">
        <f t="shared" ref="I4:I9" si="2">SUMIF($A$12:$A$240,$C4,$D$12:$D$240)+SUMIF($C$12:$C$240,$C4,$F$12:$F$240)+SUMIF($M$12:$M$240,$C4,$P$12:$P$240)+SUMIF($O$12:$O$240,$C4,$R$12:$R$240)</f>
        <v>0</v>
      </c>
      <c r="J4" s="68">
        <f t="shared" ref="J4:J9" si="3">SUMIF($A$12:$A$240,$C4,$F$12:$F$240)+SUMIF($C$12:$C$240,$C4,$D$12:$D$240)+SUMIF($M$12:$M$240,$C4,$R$12:$R$240)+SUMIF($O$12:$O$240,$C4,$P$12:$P$240)</f>
        <v>0</v>
      </c>
      <c r="K4" s="13">
        <f>SUM(I4-J4)</f>
        <v>0</v>
      </c>
      <c r="L4" s="10">
        <f>SUM(E4+E4+E4+F4+G4+G4)</f>
        <v>0</v>
      </c>
      <c r="N4" s="183" t="str">
        <f>IF($D$12="","",BG4)</f>
        <v/>
      </c>
      <c r="O4" s="184"/>
      <c r="P4" s="48">
        <v>1</v>
      </c>
      <c r="Q4" s="36">
        <f ca="1">BH4</f>
        <v>0</v>
      </c>
      <c r="R4" s="73">
        <f ca="1">BI4</f>
        <v>0</v>
      </c>
      <c r="S4">
        <f>COUNTIF($T$4:$T$9,"&lt;="&amp;T4)</f>
        <v>6</v>
      </c>
      <c r="T4">
        <f>L4*10000+K4</f>
        <v>0</v>
      </c>
      <c r="U4">
        <f>$S$3-S4+1</f>
        <v>1</v>
      </c>
      <c r="AP4" t="str">
        <f ca="1">BG4</f>
        <v>ST MICHEL "D"</v>
      </c>
      <c r="AR4" s="46">
        <f>L4</f>
        <v>0</v>
      </c>
      <c r="AS4" s="46">
        <f>K4</f>
        <v>0</v>
      </c>
      <c r="AT4" s="46">
        <v>1</v>
      </c>
      <c r="AU4" s="41">
        <f>AR4*1000000+(1000+AS4)*10+AT4</f>
        <v>10001</v>
      </c>
      <c r="AW4">
        <f>AU4</f>
        <v>10001</v>
      </c>
      <c r="AX4">
        <f>IF(AW4=$AW$2,0,AW4)</f>
        <v>10001</v>
      </c>
      <c r="AY4">
        <f>IF(AX4=$AX$2,0,AX4)</f>
        <v>10001</v>
      </c>
      <c r="AZ4">
        <f>IF(AY4=$AY$2,0,AY4)</f>
        <v>10001</v>
      </c>
      <c r="BA4">
        <f>IF(AZ4=$AZ$2,0,AZ4)</f>
        <v>10001</v>
      </c>
      <c r="BB4">
        <f>IF(BA4=$BA$2,0,BA4)</f>
        <v>10001</v>
      </c>
      <c r="BD4" t="s">
        <v>21</v>
      </c>
      <c r="BE4" s="44">
        <f>MATCH($AW$2,$AU$4:AU9,0)</f>
        <v>6</v>
      </c>
      <c r="BG4" s="40" t="str">
        <f ca="1">OFFSET($C$4,BE4-1,0,1,1)</f>
        <v>ST MICHEL "D"</v>
      </c>
      <c r="BH4" s="45">
        <f ca="1">OFFSET($L$4,BE4-1,0,1,1)</f>
        <v>0</v>
      </c>
      <c r="BI4" s="45">
        <f ca="1">OFFSET($K$4,BE4-1,0,1,1)</f>
        <v>0</v>
      </c>
    </row>
    <row r="5" spans="1:61" ht="15" thickBot="1" x14ac:dyDescent="0.35">
      <c r="A5" s="38" t="s">
        <v>137</v>
      </c>
      <c r="C5" s="95" t="s">
        <v>91</v>
      </c>
      <c r="D5" s="54">
        <f>SUMIF($A:$A,$C5,T:T)+SUMIF($C:$C,$C5,Y:Y)+SUMIF($M:$M,$C5,AE:AE)+SUMIF($O:$O,$C5,AJ:AJ)</f>
        <v>0</v>
      </c>
      <c r="E5" s="55">
        <f t="shared" si="1"/>
        <v>0</v>
      </c>
      <c r="F5" s="55">
        <f t="shared" si="1"/>
        <v>0</v>
      </c>
      <c r="G5" s="55">
        <f t="shared" si="1"/>
        <v>0</v>
      </c>
      <c r="H5" s="66">
        <f t="shared" si="1"/>
        <v>0</v>
      </c>
      <c r="I5" s="69">
        <f t="shared" si="2"/>
        <v>0</v>
      </c>
      <c r="J5" s="70">
        <f t="shared" si="3"/>
        <v>0</v>
      </c>
      <c r="K5" s="14">
        <f t="shared" ref="K5:K9" si="4">SUM(I5-J5)</f>
        <v>0</v>
      </c>
      <c r="L5" s="11">
        <f t="shared" ref="L5:L9" si="5">SUM(E5+E5+E5+F5+G5+G5)</f>
        <v>0</v>
      </c>
      <c r="N5" s="183" t="str">
        <f t="shared" ref="N5:N9" si="6">IF($D$12="","",BG5)</f>
        <v/>
      </c>
      <c r="O5" s="184"/>
      <c r="P5" s="48">
        <v>2</v>
      </c>
      <c r="Q5" s="36">
        <f t="shared" ref="Q5:R9" ca="1" si="7">BH5</f>
        <v>0</v>
      </c>
      <c r="R5" s="73">
        <f t="shared" ca="1" si="7"/>
        <v>0</v>
      </c>
      <c r="S5">
        <f t="shared" ref="S5:S9" si="8">COUNTIF($T$4:$T$9,"&lt;="&amp;T5)</f>
        <v>6</v>
      </c>
      <c r="T5">
        <f t="shared" ref="T5:T9" si="9">L5*10000+K5</f>
        <v>0</v>
      </c>
      <c r="U5">
        <f t="shared" ref="U5:U9" si="10">$S$3-S5+1</f>
        <v>1</v>
      </c>
      <c r="AP5" t="str">
        <f t="shared" ref="AP5:AP9" ca="1" si="11">BG5</f>
        <v>AVIERE "C"</v>
      </c>
      <c r="AR5" s="46">
        <f t="shared" ref="AR5:AR9" si="12">L5</f>
        <v>0</v>
      </c>
      <c r="AS5" s="46">
        <f t="shared" ref="AS5:AS9" si="13">K5</f>
        <v>0</v>
      </c>
      <c r="AT5" s="46">
        <v>2</v>
      </c>
      <c r="AU5" s="41">
        <f t="shared" ref="AU5:AU9" si="14">AR5*1000000+(1000+AS5)*10+AT5</f>
        <v>10002</v>
      </c>
      <c r="AW5">
        <f t="shared" ref="AW5:AW9" si="15">AU5</f>
        <v>10002</v>
      </c>
      <c r="AX5">
        <f t="shared" ref="AX5:AX9" si="16">IF(AW5=$AW$2,0,AW5)</f>
        <v>10002</v>
      </c>
      <c r="AY5">
        <f t="shared" ref="AY5:AY9" si="17">IF(AX5=$AX$2,0,AX5)</f>
        <v>10002</v>
      </c>
      <c r="AZ5">
        <f t="shared" ref="AZ5:AZ9" si="18">IF(AY5=$AY$2,0,AY5)</f>
        <v>10002</v>
      </c>
      <c r="BA5">
        <f t="shared" ref="BA5:BA9" si="19">IF(AZ5=$AZ$2,0,AZ5)</f>
        <v>10002</v>
      </c>
      <c r="BB5">
        <f t="shared" ref="BB5:BB9" si="20">IF(BA5=$BA$2,0,BA5)</f>
        <v>0</v>
      </c>
      <c r="BD5" t="s">
        <v>22</v>
      </c>
      <c r="BE5" s="44">
        <f>MATCH($AX$2,$AU$4:AU9,0)</f>
        <v>5</v>
      </c>
      <c r="BG5" s="40" t="str">
        <f t="shared" ref="BG5:BG9" ca="1" si="21">OFFSET($C$4,BE5-1,0,1,1)</f>
        <v>AVIERE "C"</v>
      </c>
      <c r="BH5" s="45">
        <f t="shared" ref="BH5:BH9" ca="1" si="22">OFFSET($L$4,BE5-1,0,1,1)</f>
        <v>0</v>
      </c>
      <c r="BI5" s="45">
        <f t="shared" ref="BI5:BI9" ca="1" si="23">OFFSET($K$4,BE5-1,0,1,1)</f>
        <v>0</v>
      </c>
    </row>
    <row r="6" spans="1:61" ht="15" thickBot="1" x14ac:dyDescent="0.35">
      <c r="A6" s="38" t="s">
        <v>138</v>
      </c>
      <c r="C6" s="95" t="s">
        <v>92</v>
      </c>
      <c r="D6" s="54">
        <f>SUMIF($A:$A,$C6,T:T)+SUMIF($C:$C,$C6,Y:Y)+SUMIF($M:$M,$C6,AE:AE)+SUMIF($O:$O,$C6,AJ:AJ)</f>
        <v>0</v>
      </c>
      <c r="E6" s="55">
        <f t="shared" si="1"/>
        <v>0</v>
      </c>
      <c r="F6" s="55">
        <f t="shared" si="1"/>
        <v>0</v>
      </c>
      <c r="G6" s="55">
        <f t="shared" si="1"/>
        <v>0</v>
      </c>
      <c r="H6" s="56">
        <f t="shared" si="1"/>
        <v>0</v>
      </c>
      <c r="I6" s="69">
        <f t="shared" si="2"/>
        <v>0</v>
      </c>
      <c r="J6" s="70">
        <f t="shared" si="3"/>
        <v>0</v>
      </c>
      <c r="K6" s="14">
        <f t="shared" si="4"/>
        <v>0</v>
      </c>
      <c r="L6" s="11">
        <f t="shared" si="5"/>
        <v>0</v>
      </c>
      <c r="N6" s="183" t="str">
        <f t="shared" si="6"/>
        <v/>
      </c>
      <c r="O6" s="184"/>
      <c r="P6" s="48">
        <v>3</v>
      </c>
      <c r="Q6" s="36">
        <f t="shared" ca="1" si="7"/>
        <v>0</v>
      </c>
      <c r="R6" s="73">
        <f t="shared" ca="1" si="7"/>
        <v>0</v>
      </c>
      <c r="S6">
        <f t="shared" si="8"/>
        <v>6</v>
      </c>
      <c r="T6">
        <f t="shared" si="9"/>
        <v>0</v>
      </c>
      <c r="U6">
        <f t="shared" si="10"/>
        <v>1</v>
      </c>
      <c r="AP6" t="str">
        <f t="shared" ca="1" si="11"/>
        <v>EPINAL LA VIERGE "B"</v>
      </c>
      <c r="AR6" s="46">
        <f t="shared" si="12"/>
        <v>0</v>
      </c>
      <c r="AS6" s="46">
        <f t="shared" si="13"/>
        <v>0</v>
      </c>
      <c r="AT6" s="46">
        <v>3</v>
      </c>
      <c r="AU6" s="41">
        <f t="shared" si="14"/>
        <v>10003</v>
      </c>
      <c r="AW6">
        <f t="shared" si="15"/>
        <v>10003</v>
      </c>
      <c r="AX6">
        <f t="shared" si="16"/>
        <v>10003</v>
      </c>
      <c r="AY6">
        <f t="shared" si="17"/>
        <v>10003</v>
      </c>
      <c r="AZ6">
        <f t="shared" si="18"/>
        <v>10003</v>
      </c>
      <c r="BA6">
        <f t="shared" si="19"/>
        <v>0</v>
      </c>
      <c r="BB6">
        <f t="shared" si="20"/>
        <v>0</v>
      </c>
      <c r="BD6" t="s">
        <v>23</v>
      </c>
      <c r="BE6" s="44">
        <f>MATCH($AY$2,$AU$4:AU9,0)</f>
        <v>4</v>
      </c>
      <c r="BG6" s="40" t="str">
        <f t="shared" ca="1" si="21"/>
        <v>EPINAL LA VIERGE "B"</v>
      </c>
      <c r="BH6" s="45">
        <f t="shared" ca="1" si="22"/>
        <v>0</v>
      </c>
      <c r="BI6" s="45">
        <f t="shared" ca="1" si="23"/>
        <v>0</v>
      </c>
    </row>
    <row r="7" spans="1:61" ht="15" thickBot="1" x14ac:dyDescent="0.35">
      <c r="C7" s="95" t="s">
        <v>93</v>
      </c>
      <c r="D7" s="54">
        <f>SUMIF($A:$A,$C7,T:T)+SUMIF($C:$C,$C7,Y:Y)+SUMIF($M:$M,$C7,AE:AE)+SUMIF($O:$O,$C7,AJ:AJ)</f>
        <v>0</v>
      </c>
      <c r="E7" s="55">
        <f t="shared" si="1"/>
        <v>0</v>
      </c>
      <c r="F7" s="55">
        <f t="shared" si="1"/>
        <v>0</v>
      </c>
      <c r="G7" s="55">
        <f t="shared" si="1"/>
        <v>0</v>
      </c>
      <c r="H7" s="56">
        <f t="shared" si="1"/>
        <v>0</v>
      </c>
      <c r="I7" s="69">
        <f t="shared" si="2"/>
        <v>0</v>
      </c>
      <c r="J7" s="70">
        <f t="shared" si="3"/>
        <v>0</v>
      </c>
      <c r="K7" s="14">
        <f t="shared" si="4"/>
        <v>0</v>
      </c>
      <c r="L7" s="11">
        <f t="shared" si="5"/>
        <v>0</v>
      </c>
      <c r="N7" s="183" t="str">
        <f t="shared" si="6"/>
        <v/>
      </c>
      <c r="O7" s="184"/>
      <c r="P7" s="48">
        <v>4</v>
      </c>
      <c r="Q7" s="36">
        <f t="shared" ca="1" si="7"/>
        <v>0</v>
      </c>
      <c r="R7" s="73">
        <f t="shared" ca="1" si="7"/>
        <v>0</v>
      </c>
      <c r="S7">
        <f t="shared" si="8"/>
        <v>6</v>
      </c>
      <c r="T7">
        <f t="shared" si="9"/>
        <v>0</v>
      </c>
      <c r="U7">
        <f t="shared" si="10"/>
        <v>1</v>
      </c>
      <c r="AP7" t="str">
        <f t="shared" ca="1" si="11"/>
        <v>NOMEXY  "B"</v>
      </c>
      <c r="AR7" s="46">
        <f t="shared" si="12"/>
        <v>0</v>
      </c>
      <c r="AS7" s="46">
        <f t="shared" si="13"/>
        <v>0</v>
      </c>
      <c r="AT7" s="46">
        <v>4</v>
      </c>
      <c r="AU7" s="41">
        <f t="shared" si="14"/>
        <v>10004</v>
      </c>
      <c r="AW7">
        <f t="shared" si="15"/>
        <v>10004</v>
      </c>
      <c r="AX7">
        <f t="shared" si="16"/>
        <v>10004</v>
      </c>
      <c r="AY7">
        <f t="shared" si="17"/>
        <v>10004</v>
      </c>
      <c r="AZ7">
        <f t="shared" si="18"/>
        <v>0</v>
      </c>
      <c r="BA7">
        <f t="shared" si="19"/>
        <v>0</v>
      </c>
      <c r="BB7">
        <f t="shared" si="20"/>
        <v>0</v>
      </c>
      <c r="BD7" t="s">
        <v>25</v>
      </c>
      <c r="BE7" s="44">
        <f>MATCH($AZ$2,$AU$4:AU9,0)</f>
        <v>3</v>
      </c>
      <c r="BG7" s="40" t="str">
        <f t="shared" ca="1" si="21"/>
        <v>NOMEXY  "B"</v>
      </c>
      <c r="BH7" s="45">
        <f t="shared" ca="1" si="22"/>
        <v>0</v>
      </c>
      <c r="BI7" s="45">
        <f t="shared" ca="1" si="23"/>
        <v>0</v>
      </c>
    </row>
    <row r="8" spans="1:61" ht="15" thickBot="1" x14ac:dyDescent="0.35">
      <c r="C8" s="95" t="s">
        <v>96</v>
      </c>
      <c r="D8" s="54">
        <f>SUMIF($A:$A,$C8,T:T)+SUMIF($C:$C,$C8,Y:Y)+SUMIF($M:$M,$C8,AE:AE)+SUMIF($O:$O,$C8,AJ:AJ)</f>
        <v>0</v>
      </c>
      <c r="E8" s="55">
        <f t="shared" si="1"/>
        <v>0</v>
      </c>
      <c r="F8" s="55">
        <f t="shared" si="1"/>
        <v>0</v>
      </c>
      <c r="G8" s="55">
        <f t="shared" si="1"/>
        <v>0</v>
      </c>
      <c r="H8" s="56">
        <f t="shared" si="1"/>
        <v>0</v>
      </c>
      <c r="I8" s="69">
        <f t="shared" si="2"/>
        <v>0</v>
      </c>
      <c r="J8" s="70">
        <f t="shared" si="3"/>
        <v>0</v>
      </c>
      <c r="K8" s="14">
        <f t="shared" si="4"/>
        <v>0</v>
      </c>
      <c r="L8" s="11">
        <f t="shared" si="5"/>
        <v>0</v>
      </c>
      <c r="N8" s="183" t="str">
        <f t="shared" si="6"/>
        <v/>
      </c>
      <c r="O8" s="184"/>
      <c r="P8" s="48">
        <v>5</v>
      </c>
      <c r="Q8" s="36">
        <f t="shared" ca="1" si="7"/>
        <v>0</v>
      </c>
      <c r="R8" s="73">
        <f t="shared" ca="1" si="7"/>
        <v>0</v>
      </c>
      <c r="S8">
        <f t="shared" si="8"/>
        <v>6</v>
      </c>
      <c r="T8">
        <f t="shared" si="9"/>
        <v>0</v>
      </c>
      <c r="U8">
        <f t="shared" si="10"/>
        <v>1</v>
      </c>
      <c r="AP8" t="str">
        <f t="shared" ca="1" si="11"/>
        <v>CHARMES "C"</v>
      </c>
      <c r="AR8" s="46">
        <f t="shared" si="12"/>
        <v>0</v>
      </c>
      <c r="AS8" s="46">
        <f t="shared" si="13"/>
        <v>0</v>
      </c>
      <c r="AT8" s="46">
        <v>5</v>
      </c>
      <c r="AU8" s="41">
        <f t="shared" si="14"/>
        <v>10005</v>
      </c>
      <c r="AW8">
        <f t="shared" si="15"/>
        <v>10005</v>
      </c>
      <c r="AX8">
        <f t="shared" si="16"/>
        <v>10005</v>
      </c>
      <c r="AY8">
        <f t="shared" si="17"/>
        <v>0</v>
      </c>
      <c r="AZ8">
        <f t="shared" si="18"/>
        <v>0</v>
      </c>
      <c r="BA8">
        <f t="shared" si="19"/>
        <v>0</v>
      </c>
      <c r="BB8">
        <f t="shared" si="20"/>
        <v>0</v>
      </c>
      <c r="BD8" t="s">
        <v>24</v>
      </c>
      <c r="BE8" s="44">
        <f>MATCH($BA$2,$AU$4:AU9,0)</f>
        <v>2</v>
      </c>
      <c r="BG8" s="40" t="str">
        <f t="shared" ca="1" si="21"/>
        <v>CHARMES "C"</v>
      </c>
      <c r="BH8" s="45">
        <f t="shared" ca="1" si="22"/>
        <v>0</v>
      </c>
      <c r="BI8" s="45">
        <f t="shared" ca="1" si="23"/>
        <v>0</v>
      </c>
    </row>
    <row r="9" spans="1:61" ht="15" thickBot="1" x14ac:dyDescent="0.35">
      <c r="C9" s="95" t="s">
        <v>95</v>
      </c>
      <c r="D9" s="57">
        <f>SUMIF($A:$A,$C9,T:T)+SUMIF($C:$C,$C9,Y:Y)+SUMIF($M:$M,$C9,AE:AE)+SUMIF($O:$O,$C9,AJ:AJ)</f>
        <v>0</v>
      </c>
      <c r="E9" s="58">
        <f t="shared" si="1"/>
        <v>0</v>
      </c>
      <c r="F9" s="58">
        <f t="shared" si="1"/>
        <v>0</v>
      </c>
      <c r="G9" s="58">
        <f t="shared" si="1"/>
        <v>0</v>
      </c>
      <c r="H9" s="59">
        <f t="shared" si="1"/>
        <v>0</v>
      </c>
      <c r="I9" s="71">
        <f t="shared" si="2"/>
        <v>0</v>
      </c>
      <c r="J9" s="72">
        <f t="shared" si="3"/>
        <v>0</v>
      </c>
      <c r="K9" s="15">
        <f t="shared" si="4"/>
        <v>0</v>
      </c>
      <c r="L9" s="12">
        <f t="shared" si="5"/>
        <v>0</v>
      </c>
      <c r="N9" s="183" t="str">
        <f t="shared" si="6"/>
        <v/>
      </c>
      <c r="O9" s="184"/>
      <c r="P9" s="49">
        <v>6</v>
      </c>
      <c r="Q9" s="50">
        <f t="shared" ca="1" si="7"/>
        <v>0</v>
      </c>
      <c r="R9" s="74">
        <f t="shared" ca="1" si="7"/>
        <v>0</v>
      </c>
      <c r="S9">
        <f t="shared" si="8"/>
        <v>6</v>
      </c>
      <c r="T9">
        <f t="shared" si="9"/>
        <v>0</v>
      </c>
      <c r="U9">
        <f t="shared" si="10"/>
        <v>1</v>
      </c>
      <c r="V9" s="8"/>
      <c r="W9" s="8"/>
      <c r="AP9" t="str">
        <f t="shared" ca="1" si="11"/>
        <v>VAL D'AJOL "D"</v>
      </c>
      <c r="AR9" s="46">
        <f t="shared" si="12"/>
        <v>0</v>
      </c>
      <c r="AS9" s="46">
        <f t="shared" si="13"/>
        <v>0</v>
      </c>
      <c r="AT9" s="46">
        <v>6</v>
      </c>
      <c r="AU9" s="41">
        <f t="shared" si="14"/>
        <v>10006</v>
      </c>
      <c r="AW9">
        <f t="shared" si="15"/>
        <v>10006</v>
      </c>
      <c r="AX9">
        <f t="shared" si="16"/>
        <v>0</v>
      </c>
      <c r="AY9">
        <f t="shared" si="17"/>
        <v>0</v>
      </c>
      <c r="AZ9">
        <f t="shared" si="18"/>
        <v>0</v>
      </c>
      <c r="BA9">
        <f t="shared" si="19"/>
        <v>0</v>
      </c>
      <c r="BB9">
        <f t="shared" si="20"/>
        <v>0</v>
      </c>
      <c r="BD9" t="s">
        <v>26</v>
      </c>
      <c r="BE9" s="44">
        <f>MATCH($BB$2,$AU$4:AU9,0)</f>
        <v>1</v>
      </c>
      <c r="BG9" s="40" t="str">
        <f t="shared" ca="1" si="21"/>
        <v>VAL D'AJOL "D"</v>
      </c>
      <c r="BH9" s="45">
        <f t="shared" ca="1" si="22"/>
        <v>0</v>
      </c>
      <c r="BI9" s="45">
        <f t="shared" ca="1" si="23"/>
        <v>0</v>
      </c>
    </row>
    <row r="10" spans="1:61" ht="9.75" customHeight="1" thickBot="1" x14ac:dyDescent="0.35">
      <c r="C10" s="1"/>
      <c r="N10" s="39"/>
      <c r="O10" s="39"/>
      <c r="P10" s="39"/>
      <c r="Q10" s="39"/>
      <c r="R10" s="39"/>
      <c r="T10" s="179" t="s">
        <v>14</v>
      </c>
      <c r="U10" s="179"/>
      <c r="V10" s="179"/>
      <c r="W10" s="179"/>
      <c r="X10" s="179"/>
      <c r="Y10" s="179" t="s">
        <v>15</v>
      </c>
      <c r="Z10" s="179"/>
      <c r="AA10" s="179"/>
      <c r="AB10" s="179"/>
      <c r="AC10" s="179"/>
      <c r="AE10" s="179" t="s">
        <v>14</v>
      </c>
      <c r="AF10" s="179"/>
      <c r="AG10" s="179"/>
      <c r="AH10" s="179"/>
      <c r="AI10" s="179"/>
      <c r="AJ10" s="179" t="s">
        <v>15</v>
      </c>
      <c r="AK10" s="179"/>
      <c r="AL10" s="179"/>
      <c r="AM10" s="179"/>
      <c r="AN10" s="179"/>
    </row>
    <row r="11" spans="1:61" ht="15" thickBot="1" x14ac:dyDescent="0.35">
      <c r="A11" s="176" t="s">
        <v>102</v>
      </c>
      <c r="B11" s="177"/>
      <c r="C11" s="177"/>
      <c r="D11" s="177"/>
      <c r="E11" s="177"/>
      <c r="F11" s="178"/>
      <c r="M11" s="176" t="s">
        <v>126</v>
      </c>
      <c r="N11" s="177"/>
      <c r="O11" s="177"/>
      <c r="P11" s="177"/>
      <c r="Q11" s="177"/>
      <c r="R11" s="178"/>
      <c r="T11" s="89" t="s">
        <v>1</v>
      </c>
      <c r="U11" t="s">
        <v>13</v>
      </c>
      <c r="V11" s="90" t="s">
        <v>3</v>
      </c>
      <c r="W11" t="s">
        <v>4</v>
      </c>
      <c r="X11" s="91" t="s">
        <v>5</v>
      </c>
      <c r="Y11" s="41" t="s">
        <v>1</v>
      </c>
      <c r="Z11" s="41" t="s">
        <v>13</v>
      </c>
      <c r="AA11" s="41" t="s">
        <v>3</v>
      </c>
      <c r="AB11" s="41" t="s">
        <v>4</v>
      </c>
      <c r="AC11" s="41" t="s">
        <v>5</v>
      </c>
      <c r="AE11" t="s">
        <v>1</v>
      </c>
      <c r="AF11" t="s">
        <v>13</v>
      </c>
      <c r="AG11" t="s">
        <v>3</v>
      </c>
      <c r="AH11" t="s">
        <v>4</v>
      </c>
      <c r="AI11" t="s">
        <v>5</v>
      </c>
      <c r="AJ11" s="92" t="s">
        <v>1</v>
      </c>
      <c r="AK11" s="41" t="s">
        <v>13</v>
      </c>
      <c r="AL11" s="41" t="s">
        <v>3</v>
      </c>
      <c r="AM11" s="41" t="s">
        <v>4</v>
      </c>
      <c r="AN11" s="41" t="s">
        <v>5</v>
      </c>
    </row>
    <row r="12" spans="1:61" x14ac:dyDescent="0.3">
      <c r="A12" s="23" t="str">
        <f>C4</f>
        <v>VAL D'AJOL "D"</v>
      </c>
      <c r="B12" s="24" t="s">
        <v>11</v>
      </c>
      <c r="C12" s="31" t="str">
        <f>C5</f>
        <v>CHARMES "C"</v>
      </c>
      <c r="D12" s="60"/>
      <c r="E12" s="20" t="s">
        <v>12</v>
      </c>
      <c r="F12" s="63"/>
      <c r="M12" s="23" t="str">
        <f>C4</f>
        <v>VAL D'AJOL "D"</v>
      </c>
      <c r="N12" s="24" t="s">
        <v>11</v>
      </c>
      <c r="O12" s="23" t="str">
        <f>C8</f>
        <v>AVIERE "C"</v>
      </c>
      <c r="P12" s="60"/>
      <c r="Q12" s="20" t="s">
        <v>12</v>
      </c>
      <c r="R12" s="63"/>
      <c r="T12">
        <f>IF(AND($D12&lt;&gt;19,$F12&lt;&gt;19,$D12&lt;&gt;""),1,0)</f>
        <v>0</v>
      </c>
      <c r="U12" s="8">
        <f>IF($D12&gt;$F12,1,0)</f>
        <v>0</v>
      </c>
      <c r="V12" s="93">
        <f>IF(X12 =1,0, IF($F12&gt;$D12,1,0))</f>
        <v>0</v>
      </c>
      <c r="W12">
        <f>IF(AND($D12=$F12,$D12&lt;&gt;""),1,0)</f>
        <v>0</v>
      </c>
      <c r="X12" s="91">
        <f>IF(AND($D12=0,$F12=19,$D12&lt;&gt;""),1,0)</f>
        <v>0</v>
      </c>
      <c r="Y12">
        <f>IF(AND($D12&lt;&gt;19,$F12&lt;&gt;19,$D12&lt;&gt;""),1,0)</f>
        <v>0</v>
      </c>
      <c r="Z12" s="8">
        <f>IF($D12&lt;$F12,1,0)</f>
        <v>0</v>
      </c>
      <c r="AA12" s="93">
        <f>IF(AC12=1,0,IF($F12&lt;$D12,1,0))</f>
        <v>0</v>
      </c>
      <c r="AB12">
        <f>IF(AND($D12=$F12,$D12&lt;&gt;""),1,0)</f>
        <v>0</v>
      </c>
      <c r="AC12">
        <f>IF(AND($D12=19,$F12=0,$D12&lt;&gt;""),1,0)</f>
        <v>0</v>
      </c>
      <c r="AE12">
        <f>IF(AND($P12&lt;&gt;19,$R12&lt;&gt;19,$P12&lt;&gt;""),1,0)</f>
        <v>0</v>
      </c>
      <c r="AF12" s="8">
        <f>IF($P12&gt;$R12,1,0)</f>
        <v>0</v>
      </c>
      <c r="AG12" s="93">
        <f>IF(AI12=1,0,IF($R12&gt;$P12,1,0))</f>
        <v>0</v>
      </c>
      <c r="AH12">
        <f>IF(AND($P12=$R12,$P12&lt;&gt;""),1,0)</f>
        <v>0</v>
      </c>
      <c r="AI12">
        <f>IF(AND($P12=0,$R12=19,$P12&lt;&gt;""),1,0)</f>
        <v>0</v>
      </c>
      <c r="AJ12">
        <f>IF(AND($P12&lt;&gt;19,$R12&lt;&gt;19,$P12&lt;&gt;""),1,0)</f>
        <v>0</v>
      </c>
      <c r="AK12" s="8">
        <f>IF($P12&lt;$R12,1,0)</f>
        <v>0</v>
      </c>
      <c r="AL12" s="93">
        <f>IF(AN12 =1,0,IF($R12&lt;$P12,1,0))</f>
        <v>0</v>
      </c>
      <c r="AM12">
        <f>IF(AND($P12=$R12,$P12&lt;&gt;""),1,0)</f>
        <v>0</v>
      </c>
      <c r="AN12">
        <f>IF(AND($P12=19,$R12=0,$P12&lt;&gt;""),1,0)</f>
        <v>0</v>
      </c>
    </row>
    <row r="13" spans="1:61" x14ac:dyDescent="0.3">
      <c r="A13" s="32" t="str">
        <f>C6</f>
        <v>NOMEXY  "B"</v>
      </c>
      <c r="B13" s="33" t="s">
        <v>11</v>
      </c>
      <c r="C13" s="34" t="str">
        <f>C7</f>
        <v>EPINAL LA VIERGE "B"</v>
      </c>
      <c r="D13" s="61"/>
      <c r="E13" s="21" t="s">
        <v>12</v>
      </c>
      <c r="F13" s="64"/>
      <c r="M13" s="32" t="str">
        <f>C5</f>
        <v>CHARMES "C"</v>
      </c>
      <c r="N13" s="26" t="s">
        <v>11</v>
      </c>
      <c r="O13" s="27" t="str">
        <f>C7</f>
        <v>EPINAL LA VIERGE "B"</v>
      </c>
      <c r="P13" s="61"/>
      <c r="Q13" s="21" t="s">
        <v>12</v>
      </c>
      <c r="R13" s="64"/>
      <c r="T13">
        <f t="shared" ref="T13:T28" si="24">IF(AND($D13&lt;&gt;19,$F13&lt;&gt;19,$D13&lt;&gt;""),1,0)</f>
        <v>0</v>
      </c>
      <c r="U13" s="8">
        <f t="shared" ref="U13:U28" si="25">IF($D13&gt;$F13,1,0)</f>
        <v>0</v>
      </c>
      <c r="V13" s="93">
        <f t="shared" ref="V13:V28" si="26">IF(X13 =1,0, IF($F13&gt;$D13,1,0))</f>
        <v>0</v>
      </c>
      <c r="W13">
        <f t="shared" ref="W13:W28" si="27">IF(AND($D13=$F13,$D13&lt;&gt;""),1,0)</f>
        <v>0</v>
      </c>
      <c r="X13" s="91">
        <f t="shared" ref="X13:X28" si="28">IF(AND($D13=0,$F13=19,$D13&lt;&gt;""),1,0)</f>
        <v>0</v>
      </c>
      <c r="Y13">
        <f t="shared" ref="Y13:Y28" si="29">IF(AND($D13&lt;&gt;19,$F13&lt;&gt;19,$D13&lt;&gt;""),1,0)</f>
        <v>0</v>
      </c>
      <c r="Z13" s="8">
        <f t="shared" ref="Z13:Z28" si="30">IF($D13&lt;$F13,1,0)</f>
        <v>0</v>
      </c>
      <c r="AA13" s="93">
        <f t="shared" ref="AA13:AA28" si="31">IF(AC13=1,0,IF($F13&lt;$D13,1,0))</f>
        <v>0</v>
      </c>
      <c r="AB13">
        <f t="shared" ref="AB13:AB28" si="32">IF(AND($D13=$F13,$D13&lt;&gt;""),1,0)</f>
        <v>0</v>
      </c>
      <c r="AC13">
        <f t="shared" ref="AC13:AC28" si="33">IF(AND($D13=19,$F13=0,$D13&lt;&gt;""),1,0)</f>
        <v>0</v>
      </c>
      <c r="AE13">
        <f t="shared" ref="AE13:AE28" si="34">IF(AND($P13&lt;&gt;19,$R13&lt;&gt;19,$P13&lt;&gt;""),1,0)</f>
        <v>0</v>
      </c>
      <c r="AF13" s="8">
        <f t="shared" ref="AF13:AF28" si="35">IF($P13&gt;$R13,1,0)</f>
        <v>0</v>
      </c>
      <c r="AG13" s="93">
        <f t="shared" ref="AG13:AG28" si="36">IF(AI13=1,0,IF($R13&gt;$P13,1,0))</f>
        <v>0</v>
      </c>
      <c r="AH13">
        <f t="shared" ref="AH13:AH28" si="37">IF(AND($P13=$R13,$P13&lt;&gt;""),1,0)</f>
        <v>0</v>
      </c>
      <c r="AI13">
        <f t="shared" ref="AI13:AI28" si="38">IF(AND($P13=0,$R13=19,$P13&lt;&gt;""),1,0)</f>
        <v>0</v>
      </c>
      <c r="AJ13">
        <f t="shared" ref="AJ13:AJ28" si="39">IF(AND($P13&lt;&gt;19,$R13&lt;&gt;19,$P13&lt;&gt;""),1,0)</f>
        <v>0</v>
      </c>
      <c r="AK13" s="8">
        <f t="shared" ref="AK13:AK28" si="40">IF($P13&lt;$R13,1,0)</f>
        <v>0</v>
      </c>
      <c r="AL13" s="93">
        <f t="shared" ref="AL13:AL28" si="41">IF(AN13 =1,0,IF($R13&lt;$P13,1,0))</f>
        <v>0</v>
      </c>
      <c r="AM13">
        <f t="shared" ref="AM13:AM28" si="42">IF(AND($P13=$R13,$P13&lt;&gt;""),1,0)</f>
        <v>0</v>
      </c>
      <c r="AN13">
        <f t="shared" ref="AN13:AN28" si="43">IF(AND($P13=19,$R13=0,$P13&lt;&gt;""),1,0)</f>
        <v>0</v>
      </c>
    </row>
    <row r="14" spans="1:61" ht="15" thickBot="1" x14ac:dyDescent="0.35">
      <c r="A14" s="28" t="str">
        <f>C8</f>
        <v>AVIERE "C"</v>
      </c>
      <c r="B14" s="29" t="s">
        <v>11</v>
      </c>
      <c r="C14" s="35" t="str">
        <f>C9</f>
        <v>ST MICHEL "D"</v>
      </c>
      <c r="D14" s="62"/>
      <c r="E14" s="22" t="s">
        <v>12</v>
      </c>
      <c r="F14" s="65"/>
      <c r="M14" s="28" t="str">
        <f>C6</f>
        <v>NOMEXY  "B"</v>
      </c>
      <c r="N14" s="29" t="s">
        <v>11</v>
      </c>
      <c r="O14" s="30" t="str">
        <f>C9</f>
        <v>ST MICHEL "D"</v>
      </c>
      <c r="P14" s="62"/>
      <c r="Q14" s="22" t="s">
        <v>12</v>
      </c>
      <c r="R14" s="65"/>
      <c r="T14">
        <f t="shared" si="24"/>
        <v>0</v>
      </c>
      <c r="U14" s="8">
        <f t="shared" si="25"/>
        <v>0</v>
      </c>
      <c r="V14" s="93">
        <f t="shared" si="26"/>
        <v>0</v>
      </c>
      <c r="W14">
        <f t="shared" si="27"/>
        <v>0</v>
      </c>
      <c r="X14" s="91">
        <f t="shared" si="28"/>
        <v>0</v>
      </c>
      <c r="Y14">
        <f t="shared" si="29"/>
        <v>0</v>
      </c>
      <c r="Z14" s="8">
        <f t="shared" si="30"/>
        <v>0</v>
      </c>
      <c r="AA14" s="93">
        <f t="shared" si="31"/>
        <v>0</v>
      </c>
      <c r="AB14">
        <f t="shared" si="32"/>
        <v>0</v>
      </c>
      <c r="AC14">
        <f t="shared" si="33"/>
        <v>0</v>
      </c>
      <c r="AE14">
        <f t="shared" si="34"/>
        <v>0</v>
      </c>
      <c r="AF14" s="8">
        <f t="shared" si="35"/>
        <v>0</v>
      </c>
      <c r="AG14" s="93">
        <f t="shared" si="36"/>
        <v>0</v>
      </c>
      <c r="AH14">
        <f t="shared" si="37"/>
        <v>0</v>
      </c>
      <c r="AI14">
        <f t="shared" si="38"/>
        <v>0</v>
      </c>
      <c r="AJ14">
        <f t="shared" si="39"/>
        <v>0</v>
      </c>
      <c r="AK14" s="8">
        <f t="shared" si="40"/>
        <v>0</v>
      </c>
      <c r="AL14" s="93">
        <f t="shared" si="41"/>
        <v>0</v>
      </c>
      <c r="AM14">
        <f t="shared" si="42"/>
        <v>0</v>
      </c>
      <c r="AN14">
        <f t="shared" si="43"/>
        <v>0</v>
      </c>
    </row>
    <row r="15" spans="1:61" ht="15" thickBot="1" x14ac:dyDescent="0.35">
      <c r="A15" s="2"/>
      <c r="B15" s="3"/>
      <c r="C15" s="3"/>
      <c r="D15" s="4"/>
      <c r="E15" s="5"/>
      <c r="F15" s="77"/>
      <c r="M15" s="6"/>
      <c r="N15" s="6"/>
      <c r="O15" s="6"/>
      <c r="Q15" s="7"/>
      <c r="R15" s="82"/>
      <c r="T15">
        <f t="shared" si="24"/>
        <v>0</v>
      </c>
      <c r="U15" s="8">
        <f t="shared" si="25"/>
        <v>0</v>
      </c>
      <c r="V15" s="93">
        <f t="shared" si="26"/>
        <v>0</v>
      </c>
      <c r="W15">
        <f t="shared" si="27"/>
        <v>0</v>
      </c>
      <c r="X15" s="91">
        <f t="shared" si="28"/>
        <v>0</v>
      </c>
      <c r="Y15">
        <f t="shared" si="29"/>
        <v>0</v>
      </c>
      <c r="Z15" s="8">
        <f t="shared" si="30"/>
        <v>0</v>
      </c>
      <c r="AA15" s="93">
        <f t="shared" si="31"/>
        <v>0</v>
      </c>
      <c r="AB15">
        <f t="shared" si="32"/>
        <v>0</v>
      </c>
      <c r="AC15">
        <f t="shared" si="33"/>
        <v>0</v>
      </c>
      <c r="AE15">
        <f t="shared" si="34"/>
        <v>0</v>
      </c>
      <c r="AF15" s="8">
        <f t="shared" si="35"/>
        <v>0</v>
      </c>
      <c r="AG15" s="93">
        <f t="shared" si="36"/>
        <v>0</v>
      </c>
      <c r="AH15">
        <f t="shared" si="37"/>
        <v>0</v>
      </c>
      <c r="AI15">
        <f t="shared" si="38"/>
        <v>0</v>
      </c>
      <c r="AJ15">
        <f t="shared" si="39"/>
        <v>0</v>
      </c>
      <c r="AK15" s="8">
        <f t="shared" si="40"/>
        <v>0</v>
      </c>
      <c r="AL15" s="93">
        <f t="shared" si="41"/>
        <v>0</v>
      </c>
      <c r="AM15">
        <f t="shared" si="42"/>
        <v>0</v>
      </c>
      <c r="AN15">
        <f t="shared" si="43"/>
        <v>0</v>
      </c>
    </row>
    <row r="16" spans="1:61" ht="15" thickBot="1" x14ac:dyDescent="0.35">
      <c r="A16" s="176" t="s">
        <v>110</v>
      </c>
      <c r="B16" s="177"/>
      <c r="C16" s="177"/>
      <c r="D16" s="177"/>
      <c r="E16" s="177"/>
      <c r="F16" s="178"/>
      <c r="M16" s="176" t="s">
        <v>112</v>
      </c>
      <c r="N16" s="177"/>
      <c r="O16" s="177"/>
      <c r="P16" s="177"/>
      <c r="Q16" s="177"/>
      <c r="R16" s="178"/>
      <c r="T16">
        <f t="shared" si="24"/>
        <v>0</v>
      </c>
      <c r="U16" s="8">
        <f t="shared" si="25"/>
        <v>0</v>
      </c>
      <c r="V16" s="93">
        <f t="shared" si="26"/>
        <v>0</v>
      </c>
      <c r="W16">
        <f t="shared" si="27"/>
        <v>0</v>
      </c>
      <c r="X16" s="91">
        <f t="shared" si="28"/>
        <v>0</v>
      </c>
      <c r="Y16">
        <f t="shared" si="29"/>
        <v>0</v>
      </c>
      <c r="Z16" s="8">
        <f t="shared" si="30"/>
        <v>0</v>
      </c>
      <c r="AA16" s="93">
        <f t="shared" si="31"/>
        <v>0</v>
      </c>
      <c r="AB16">
        <f t="shared" si="32"/>
        <v>0</v>
      </c>
      <c r="AC16">
        <f t="shared" si="33"/>
        <v>0</v>
      </c>
      <c r="AE16">
        <f t="shared" si="34"/>
        <v>0</v>
      </c>
      <c r="AF16" s="8">
        <f t="shared" si="35"/>
        <v>0</v>
      </c>
      <c r="AG16" s="93">
        <f t="shared" si="36"/>
        <v>0</v>
      </c>
      <c r="AH16">
        <f t="shared" si="37"/>
        <v>0</v>
      </c>
      <c r="AI16">
        <f t="shared" si="38"/>
        <v>0</v>
      </c>
      <c r="AJ16">
        <f t="shared" si="39"/>
        <v>0</v>
      </c>
      <c r="AK16" s="8">
        <f t="shared" si="40"/>
        <v>0</v>
      </c>
      <c r="AL16" s="93">
        <f t="shared" si="41"/>
        <v>0</v>
      </c>
      <c r="AM16">
        <f t="shared" si="42"/>
        <v>0</v>
      </c>
      <c r="AN16">
        <f t="shared" si="43"/>
        <v>0</v>
      </c>
    </row>
    <row r="17" spans="1:40" x14ac:dyDescent="0.3">
      <c r="A17" s="23" t="str">
        <f>C4</f>
        <v>VAL D'AJOL "D"</v>
      </c>
      <c r="B17" s="24" t="s">
        <v>11</v>
      </c>
      <c r="C17" s="31" t="str">
        <f>C6</f>
        <v>NOMEXY  "B"</v>
      </c>
      <c r="D17" s="60"/>
      <c r="E17" s="20" t="s">
        <v>12</v>
      </c>
      <c r="F17" s="63"/>
      <c r="M17" s="23" t="str">
        <f>C4</f>
        <v>VAL D'AJOL "D"</v>
      </c>
      <c r="N17" s="24" t="s">
        <v>11</v>
      </c>
      <c r="O17" s="25" t="str">
        <f>C9</f>
        <v>ST MICHEL "D"</v>
      </c>
      <c r="P17" s="60"/>
      <c r="Q17" s="20" t="s">
        <v>12</v>
      </c>
      <c r="R17" s="63"/>
      <c r="T17">
        <f t="shared" si="24"/>
        <v>0</v>
      </c>
      <c r="U17" s="8">
        <f t="shared" si="25"/>
        <v>0</v>
      </c>
      <c r="V17" s="93">
        <f t="shared" si="26"/>
        <v>0</v>
      </c>
      <c r="W17">
        <f t="shared" si="27"/>
        <v>0</v>
      </c>
      <c r="X17" s="91">
        <f t="shared" si="28"/>
        <v>0</v>
      </c>
      <c r="Y17">
        <f t="shared" si="29"/>
        <v>0</v>
      </c>
      <c r="Z17" s="8">
        <f t="shared" si="30"/>
        <v>0</v>
      </c>
      <c r="AA17" s="93">
        <f t="shared" si="31"/>
        <v>0</v>
      </c>
      <c r="AB17">
        <f t="shared" si="32"/>
        <v>0</v>
      </c>
      <c r="AC17">
        <f t="shared" si="33"/>
        <v>0</v>
      </c>
      <c r="AE17">
        <f t="shared" si="34"/>
        <v>0</v>
      </c>
      <c r="AF17" s="8">
        <f t="shared" si="35"/>
        <v>0</v>
      </c>
      <c r="AG17" s="93">
        <f t="shared" si="36"/>
        <v>0</v>
      </c>
      <c r="AH17">
        <f t="shared" si="37"/>
        <v>0</v>
      </c>
      <c r="AI17">
        <f t="shared" si="38"/>
        <v>0</v>
      </c>
      <c r="AJ17">
        <f t="shared" si="39"/>
        <v>0</v>
      </c>
      <c r="AK17" s="8">
        <f t="shared" si="40"/>
        <v>0</v>
      </c>
      <c r="AL17" s="93">
        <f t="shared" si="41"/>
        <v>0</v>
      </c>
      <c r="AM17">
        <f t="shared" si="42"/>
        <v>0</v>
      </c>
      <c r="AN17">
        <f t="shared" si="43"/>
        <v>0</v>
      </c>
    </row>
    <row r="18" spans="1:40" ht="15" thickBot="1" x14ac:dyDescent="0.35">
      <c r="A18" s="79" t="str">
        <f>C8</f>
        <v>AVIERE "C"</v>
      </c>
      <c r="B18" s="33" t="s">
        <v>11</v>
      </c>
      <c r="C18" s="78" t="str">
        <f>C5</f>
        <v>CHARMES "C"</v>
      </c>
      <c r="D18" s="61"/>
      <c r="E18" s="21" t="s">
        <v>12</v>
      </c>
      <c r="F18" s="64"/>
      <c r="M18" s="32" t="str">
        <f>C5</f>
        <v>CHARMES "C"</v>
      </c>
      <c r="N18" s="26" t="s">
        <v>11</v>
      </c>
      <c r="O18" s="27" t="str">
        <f>C6</f>
        <v>NOMEXY  "B"</v>
      </c>
      <c r="P18" s="61"/>
      <c r="Q18" s="21" t="s">
        <v>12</v>
      </c>
      <c r="R18" s="64"/>
      <c r="T18">
        <f t="shared" si="24"/>
        <v>0</v>
      </c>
      <c r="U18" s="8">
        <f t="shared" si="25"/>
        <v>0</v>
      </c>
      <c r="V18" s="93">
        <f t="shared" si="26"/>
        <v>0</v>
      </c>
      <c r="W18">
        <f t="shared" si="27"/>
        <v>0</v>
      </c>
      <c r="X18" s="91">
        <f t="shared" si="28"/>
        <v>0</v>
      </c>
      <c r="Y18">
        <f t="shared" si="29"/>
        <v>0</v>
      </c>
      <c r="Z18" s="8">
        <f t="shared" si="30"/>
        <v>0</v>
      </c>
      <c r="AA18" s="93">
        <f t="shared" si="31"/>
        <v>0</v>
      </c>
      <c r="AB18">
        <f t="shared" si="32"/>
        <v>0</v>
      </c>
      <c r="AC18">
        <f t="shared" si="33"/>
        <v>0</v>
      </c>
      <c r="AE18">
        <f t="shared" si="34"/>
        <v>0</v>
      </c>
      <c r="AF18" s="8">
        <f t="shared" si="35"/>
        <v>0</v>
      </c>
      <c r="AG18" s="93">
        <f t="shared" si="36"/>
        <v>0</v>
      </c>
      <c r="AH18">
        <f t="shared" si="37"/>
        <v>0</v>
      </c>
      <c r="AI18">
        <f t="shared" si="38"/>
        <v>0</v>
      </c>
      <c r="AJ18">
        <f t="shared" si="39"/>
        <v>0</v>
      </c>
      <c r="AK18" s="8">
        <f t="shared" si="40"/>
        <v>0</v>
      </c>
      <c r="AL18" s="93">
        <f t="shared" si="41"/>
        <v>0</v>
      </c>
      <c r="AM18">
        <f t="shared" si="42"/>
        <v>0</v>
      </c>
      <c r="AN18">
        <f t="shared" si="43"/>
        <v>0</v>
      </c>
    </row>
    <row r="19" spans="1:40" ht="15" thickBot="1" x14ac:dyDescent="0.35">
      <c r="A19" s="28" t="str">
        <f>C7</f>
        <v>EPINAL LA VIERGE "B"</v>
      </c>
      <c r="B19" s="29" t="s">
        <v>11</v>
      </c>
      <c r="C19" s="30" t="str">
        <f>C9</f>
        <v>ST MICHEL "D"</v>
      </c>
      <c r="D19" s="62"/>
      <c r="E19" s="22" t="s">
        <v>12</v>
      </c>
      <c r="F19" s="65"/>
      <c r="M19" s="28" t="str">
        <f>C7</f>
        <v>EPINAL LA VIERGE "B"</v>
      </c>
      <c r="N19" s="29" t="s">
        <v>11</v>
      </c>
      <c r="O19" s="23" t="str">
        <f>C8</f>
        <v>AVIERE "C"</v>
      </c>
      <c r="P19" s="62"/>
      <c r="Q19" s="22" t="s">
        <v>12</v>
      </c>
      <c r="R19" s="65"/>
      <c r="T19">
        <f t="shared" si="24"/>
        <v>0</v>
      </c>
      <c r="U19" s="8">
        <f t="shared" si="25"/>
        <v>0</v>
      </c>
      <c r="V19" s="93">
        <f t="shared" si="26"/>
        <v>0</v>
      </c>
      <c r="W19">
        <f t="shared" si="27"/>
        <v>0</v>
      </c>
      <c r="X19" s="91">
        <f t="shared" si="28"/>
        <v>0</v>
      </c>
      <c r="Y19">
        <f t="shared" si="29"/>
        <v>0</v>
      </c>
      <c r="Z19" s="8">
        <f t="shared" si="30"/>
        <v>0</v>
      </c>
      <c r="AA19" s="93">
        <f t="shared" si="31"/>
        <v>0</v>
      </c>
      <c r="AB19">
        <f t="shared" si="32"/>
        <v>0</v>
      </c>
      <c r="AC19">
        <f t="shared" si="33"/>
        <v>0</v>
      </c>
      <c r="AE19">
        <f t="shared" si="34"/>
        <v>0</v>
      </c>
      <c r="AF19" s="8">
        <f t="shared" si="35"/>
        <v>0</v>
      </c>
      <c r="AG19" s="93">
        <f t="shared" si="36"/>
        <v>0</v>
      </c>
      <c r="AH19">
        <f t="shared" si="37"/>
        <v>0</v>
      </c>
      <c r="AI19">
        <f t="shared" si="38"/>
        <v>0</v>
      </c>
      <c r="AJ19">
        <f t="shared" si="39"/>
        <v>0</v>
      </c>
      <c r="AK19" s="8">
        <f t="shared" si="40"/>
        <v>0</v>
      </c>
      <c r="AL19" s="93">
        <f t="shared" si="41"/>
        <v>0</v>
      </c>
      <c r="AM19">
        <f t="shared" si="42"/>
        <v>0</v>
      </c>
      <c r="AN19">
        <f t="shared" si="43"/>
        <v>0</v>
      </c>
    </row>
    <row r="20" spans="1:40" ht="15" thickBot="1" x14ac:dyDescent="0.35">
      <c r="M20" s="6"/>
      <c r="N20" s="6"/>
      <c r="O20" s="6"/>
      <c r="Q20" s="7"/>
      <c r="T20">
        <f t="shared" si="24"/>
        <v>0</v>
      </c>
      <c r="U20" s="8">
        <f t="shared" si="25"/>
        <v>0</v>
      </c>
      <c r="V20" s="93">
        <f t="shared" si="26"/>
        <v>0</v>
      </c>
      <c r="W20">
        <f t="shared" si="27"/>
        <v>0</v>
      </c>
      <c r="X20" s="91">
        <f t="shared" si="28"/>
        <v>0</v>
      </c>
      <c r="Y20">
        <f t="shared" si="29"/>
        <v>0</v>
      </c>
      <c r="Z20" s="8">
        <f t="shared" si="30"/>
        <v>0</v>
      </c>
      <c r="AA20" s="93">
        <f t="shared" si="31"/>
        <v>0</v>
      </c>
      <c r="AB20">
        <f t="shared" si="32"/>
        <v>0</v>
      </c>
      <c r="AC20">
        <f t="shared" si="33"/>
        <v>0</v>
      </c>
      <c r="AE20">
        <f t="shared" si="34"/>
        <v>0</v>
      </c>
      <c r="AF20" s="8">
        <f t="shared" si="35"/>
        <v>0</v>
      </c>
      <c r="AG20" s="93">
        <f t="shared" si="36"/>
        <v>0</v>
      </c>
      <c r="AH20">
        <f t="shared" si="37"/>
        <v>0</v>
      </c>
      <c r="AI20">
        <f t="shared" si="38"/>
        <v>0</v>
      </c>
      <c r="AJ20">
        <f t="shared" si="39"/>
        <v>0</v>
      </c>
      <c r="AK20" s="8">
        <f t="shared" si="40"/>
        <v>0</v>
      </c>
      <c r="AL20" s="93">
        <f t="shared" si="41"/>
        <v>0</v>
      </c>
      <c r="AM20">
        <f t="shared" si="42"/>
        <v>0</v>
      </c>
      <c r="AN20">
        <f t="shared" si="43"/>
        <v>0</v>
      </c>
    </row>
    <row r="21" spans="1:40" ht="15" thickBot="1" x14ac:dyDescent="0.35">
      <c r="A21" s="176" t="s">
        <v>121</v>
      </c>
      <c r="B21" s="177"/>
      <c r="C21" s="177"/>
      <c r="D21" s="177"/>
      <c r="E21" s="177"/>
      <c r="F21" s="178"/>
      <c r="T21">
        <f t="shared" si="24"/>
        <v>0</v>
      </c>
      <c r="U21" s="8">
        <f t="shared" si="25"/>
        <v>0</v>
      </c>
      <c r="V21" s="93">
        <f t="shared" si="26"/>
        <v>0</v>
      </c>
      <c r="W21">
        <f t="shared" si="27"/>
        <v>0</v>
      </c>
      <c r="X21" s="91">
        <f t="shared" si="28"/>
        <v>0</v>
      </c>
      <c r="Y21">
        <f t="shared" si="29"/>
        <v>0</v>
      </c>
      <c r="Z21" s="8">
        <f t="shared" si="30"/>
        <v>0</v>
      </c>
      <c r="AA21" s="93">
        <f t="shared" si="31"/>
        <v>0</v>
      </c>
      <c r="AB21">
        <f t="shared" si="32"/>
        <v>0</v>
      </c>
      <c r="AC21">
        <f t="shared" si="33"/>
        <v>0</v>
      </c>
      <c r="AE21">
        <f t="shared" si="34"/>
        <v>0</v>
      </c>
      <c r="AF21" s="8">
        <f t="shared" si="35"/>
        <v>0</v>
      </c>
      <c r="AG21" s="93">
        <f t="shared" si="36"/>
        <v>0</v>
      </c>
      <c r="AH21">
        <f t="shared" si="37"/>
        <v>0</v>
      </c>
      <c r="AI21">
        <f t="shared" si="38"/>
        <v>0</v>
      </c>
      <c r="AJ21">
        <f t="shared" si="39"/>
        <v>0</v>
      </c>
      <c r="AK21" s="8">
        <f t="shared" si="40"/>
        <v>0</v>
      </c>
      <c r="AL21" s="93">
        <f t="shared" si="41"/>
        <v>0</v>
      </c>
      <c r="AM21">
        <f t="shared" si="42"/>
        <v>0</v>
      </c>
      <c r="AN21">
        <f t="shared" si="43"/>
        <v>0</v>
      </c>
    </row>
    <row r="22" spans="1:40" x14ac:dyDescent="0.3">
      <c r="A22" s="79" t="str">
        <f>C4</f>
        <v>VAL D'AJOL "D"</v>
      </c>
      <c r="B22" s="80" t="s">
        <v>11</v>
      </c>
      <c r="C22" s="81" t="str">
        <f>C7</f>
        <v>EPINAL LA VIERGE "B"</v>
      </c>
      <c r="D22" s="60"/>
      <c r="E22" s="20" t="s">
        <v>12</v>
      </c>
      <c r="F22" s="63"/>
      <c r="T22">
        <f t="shared" si="24"/>
        <v>0</v>
      </c>
      <c r="U22" s="8">
        <f t="shared" si="25"/>
        <v>0</v>
      </c>
      <c r="V22" s="93">
        <f t="shared" si="26"/>
        <v>0</v>
      </c>
      <c r="W22">
        <f t="shared" si="27"/>
        <v>0</v>
      </c>
      <c r="X22" s="91">
        <f t="shared" si="28"/>
        <v>0</v>
      </c>
      <c r="Y22">
        <f t="shared" si="29"/>
        <v>0</v>
      </c>
      <c r="Z22" s="8">
        <f t="shared" si="30"/>
        <v>0</v>
      </c>
      <c r="AA22" s="93">
        <f t="shared" si="31"/>
        <v>0</v>
      </c>
      <c r="AB22">
        <f t="shared" si="32"/>
        <v>0</v>
      </c>
      <c r="AC22">
        <f t="shared" si="33"/>
        <v>0</v>
      </c>
      <c r="AE22">
        <f t="shared" si="34"/>
        <v>0</v>
      </c>
      <c r="AF22" s="8">
        <f t="shared" si="35"/>
        <v>0</v>
      </c>
      <c r="AG22" s="93">
        <f t="shared" si="36"/>
        <v>0</v>
      </c>
      <c r="AH22">
        <f t="shared" si="37"/>
        <v>0</v>
      </c>
      <c r="AI22">
        <f t="shared" si="38"/>
        <v>0</v>
      </c>
      <c r="AJ22">
        <f t="shared" si="39"/>
        <v>0</v>
      </c>
      <c r="AK22" s="8">
        <f t="shared" si="40"/>
        <v>0</v>
      </c>
      <c r="AL22" s="93">
        <f t="shared" si="41"/>
        <v>0</v>
      </c>
      <c r="AM22">
        <f t="shared" si="42"/>
        <v>0</v>
      </c>
      <c r="AN22">
        <f t="shared" si="43"/>
        <v>0</v>
      </c>
    </row>
    <row r="23" spans="1:40" x14ac:dyDescent="0.3">
      <c r="A23" s="32" t="str">
        <f>C5</f>
        <v>CHARMES "C"</v>
      </c>
      <c r="B23" s="26" t="s">
        <v>11</v>
      </c>
      <c r="C23" s="34" t="str">
        <f>C9</f>
        <v>ST MICHEL "D"</v>
      </c>
      <c r="D23" s="61"/>
      <c r="E23" s="21" t="s">
        <v>12</v>
      </c>
      <c r="F23" s="64"/>
      <c r="T23">
        <f t="shared" si="24"/>
        <v>0</v>
      </c>
      <c r="U23" s="8">
        <f t="shared" si="25"/>
        <v>0</v>
      </c>
      <c r="V23" s="93">
        <f t="shared" si="26"/>
        <v>0</v>
      </c>
      <c r="W23">
        <f t="shared" si="27"/>
        <v>0</v>
      </c>
      <c r="X23" s="91">
        <f t="shared" si="28"/>
        <v>0</v>
      </c>
      <c r="Y23">
        <f t="shared" si="29"/>
        <v>0</v>
      </c>
      <c r="Z23" s="8">
        <f t="shared" si="30"/>
        <v>0</v>
      </c>
      <c r="AA23" s="93">
        <f t="shared" si="31"/>
        <v>0</v>
      </c>
      <c r="AB23">
        <f t="shared" si="32"/>
        <v>0</v>
      </c>
      <c r="AC23">
        <f t="shared" si="33"/>
        <v>0</v>
      </c>
      <c r="AE23">
        <f t="shared" si="34"/>
        <v>0</v>
      </c>
      <c r="AF23" s="8">
        <f t="shared" si="35"/>
        <v>0</v>
      </c>
      <c r="AG23" s="93">
        <f t="shared" si="36"/>
        <v>0</v>
      </c>
      <c r="AH23">
        <f t="shared" si="37"/>
        <v>0</v>
      </c>
      <c r="AI23">
        <f t="shared" si="38"/>
        <v>0</v>
      </c>
      <c r="AJ23">
        <f t="shared" si="39"/>
        <v>0</v>
      </c>
      <c r="AK23" s="8">
        <f t="shared" si="40"/>
        <v>0</v>
      </c>
      <c r="AL23" s="93">
        <f t="shared" si="41"/>
        <v>0</v>
      </c>
      <c r="AM23">
        <f t="shared" si="42"/>
        <v>0</v>
      </c>
      <c r="AN23">
        <f t="shared" si="43"/>
        <v>0</v>
      </c>
    </row>
    <row r="24" spans="1:40" ht="15" thickBot="1" x14ac:dyDescent="0.35">
      <c r="A24" s="28" t="str">
        <f>C6</f>
        <v>NOMEXY  "B"</v>
      </c>
      <c r="B24" s="94" t="s">
        <v>11</v>
      </c>
      <c r="C24" s="35" t="str">
        <f>C8</f>
        <v>AVIERE "C"</v>
      </c>
      <c r="D24" s="62"/>
      <c r="E24" s="22" t="s">
        <v>12</v>
      </c>
      <c r="F24" s="65"/>
      <c r="T24">
        <f t="shared" si="24"/>
        <v>0</v>
      </c>
      <c r="U24" s="8">
        <f t="shared" si="25"/>
        <v>0</v>
      </c>
      <c r="V24" s="93">
        <f t="shared" si="26"/>
        <v>0</v>
      </c>
      <c r="W24">
        <f t="shared" si="27"/>
        <v>0</v>
      </c>
      <c r="X24" s="91">
        <f t="shared" si="28"/>
        <v>0</v>
      </c>
      <c r="Y24">
        <f t="shared" si="29"/>
        <v>0</v>
      </c>
      <c r="Z24" s="8">
        <f t="shared" si="30"/>
        <v>0</v>
      </c>
      <c r="AA24" s="93">
        <f t="shared" si="31"/>
        <v>0</v>
      </c>
      <c r="AB24">
        <f t="shared" si="32"/>
        <v>0</v>
      </c>
      <c r="AC24">
        <f t="shared" si="33"/>
        <v>0</v>
      </c>
      <c r="AE24">
        <f t="shared" si="34"/>
        <v>0</v>
      </c>
      <c r="AF24" s="8">
        <f t="shared" si="35"/>
        <v>0</v>
      </c>
      <c r="AG24" s="93">
        <f t="shared" si="36"/>
        <v>0</v>
      </c>
      <c r="AH24">
        <f t="shared" si="37"/>
        <v>0</v>
      </c>
      <c r="AI24">
        <f t="shared" si="38"/>
        <v>0</v>
      </c>
      <c r="AJ24">
        <f t="shared" si="39"/>
        <v>0</v>
      </c>
      <c r="AK24" s="8">
        <f t="shared" si="40"/>
        <v>0</v>
      </c>
      <c r="AL24" s="93">
        <f t="shared" si="41"/>
        <v>0</v>
      </c>
      <c r="AM24">
        <f t="shared" si="42"/>
        <v>0</v>
      </c>
      <c r="AN24">
        <f t="shared" si="43"/>
        <v>0</v>
      </c>
    </row>
    <row r="25" spans="1:40" x14ac:dyDescent="0.3">
      <c r="M25" s="47"/>
      <c r="T25">
        <f t="shared" si="24"/>
        <v>0</v>
      </c>
      <c r="U25" s="8">
        <f t="shared" si="25"/>
        <v>0</v>
      </c>
      <c r="V25" s="93">
        <f t="shared" si="26"/>
        <v>0</v>
      </c>
      <c r="W25">
        <f t="shared" si="27"/>
        <v>0</v>
      </c>
      <c r="X25" s="91">
        <f t="shared" si="28"/>
        <v>0</v>
      </c>
      <c r="Y25">
        <f t="shared" si="29"/>
        <v>0</v>
      </c>
      <c r="Z25" s="8">
        <f t="shared" si="30"/>
        <v>0</v>
      </c>
      <c r="AA25" s="93">
        <f t="shared" si="31"/>
        <v>0</v>
      </c>
      <c r="AB25">
        <f t="shared" si="32"/>
        <v>0</v>
      </c>
      <c r="AC25">
        <f t="shared" si="33"/>
        <v>0</v>
      </c>
      <c r="AE25">
        <f t="shared" si="34"/>
        <v>0</v>
      </c>
      <c r="AF25" s="8">
        <f t="shared" si="35"/>
        <v>0</v>
      </c>
      <c r="AG25" s="93">
        <f t="shared" si="36"/>
        <v>0</v>
      </c>
      <c r="AH25">
        <f t="shared" si="37"/>
        <v>0</v>
      </c>
      <c r="AI25">
        <f t="shared" si="38"/>
        <v>0</v>
      </c>
      <c r="AJ25">
        <f t="shared" si="39"/>
        <v>0</v>
      </c>
      <c r="AK25" s="8">
        <f t="shared" si="40"/>
        <v>0</v>
      </c>
      <c r="AL25" s="93">
        <f t="shared" si="41"/>
        <v>0</v>
      </c>
      <c r="AM25">
        <f t="shared" si="42"/>
        <v>0</v>
      </c>
      <c r="AN25">
        <f t="shared" si="43"/>
        <v>0</v>
      </c>
    </row>
    <row r="26" spans="1:40" x14ac:dyDescent="0.3">
      <c r="A26" s="37"/>
      <c r="B26" s="37"/>
      <c r="C26" s="37"/>
      <c r="D26" s="37"/>
      <c r="E26" s="37"/>
      <c r="F26" s="38"/>
      <c r="M26" s="47"/>
      <c r="T26">
        <f t="shared" si="24"/>
        <v>0</v>
      </c>
      <c r="U26" s="8">
        <f t="shared" si="25"/>
        <v>0</v>
      </c>
      <c r="V26" s="93">
        <f t="shared" si="26"/>
        <v>0</v>
      </c>
      <c r="W26">
        <f t="shared" si="27"/>
        <v>0</v>
      </c>
      <c r="X26" s="91">
        <f t="shared" si="28"/>
        <v>0</v>
      </c>
      <c r="Y26">
        <f t="shared" si="29"/>
        <v>0</v>
      </c>
      <c r="Z26" s="8">
        <f t="shared" si="30"/>
        <v>0</v>
      </c>
      <c r="AA26" s="93">
        <f t="shared" si="31"/>
        <v>0</v>
      </c>
      <c r="AB26">
        <f t="shared" si="32"/>
        <v>0</v>
      </c>
      <c r="AC26">
        <f t="shared" si="33"/>
        <v>0</v>
      </c>
      <c r="AE26">
        <f t="shared" si="34"/>
        <v>0</v>
      </c>
      <c r="AF26" s="8">
        <f t="shared" si="35"/>
        <v>0</v>
      </c>
      <c r="AG26" s="93">
        <f t="shared" si="36"/>
        <v>0</v>
      </c>
      <c r="AH26">
        <f t="shared" si="37"/>
        <v>0</v>
      </c>
      <c r="AI26">
        <f t="shared" si="38"/>
        <v>0</v>
      </c>
      <c r="AJ26">
        <f t="shared" si="39"/>
        <v>0</v>
      </c>
      <c r="AK26" s="8">
        <f t="shared" si="40"/>
        <v>0</v>
      </c>
      <c r="AL26" s="93">
        <f t="shared" si="41"/>
        <v>0</v>
      </c>
      <c r="AM26">
        <f t="shared" si="42"/>
        <v>0</v>
      </c>
      <c r="AN26">
        <f t="shared" si="43"/>
        <v>0</v>
      </c>
    </row>
    <row r="27" spans="1:40" x14ac:dyDescent="0.3">
      <c r="A27" s="37"/>
      <c r="B27" s="37"/>
      <c r="C27" s="37"/>
      <c r="D27" s="37"/>
      <c r="E27" s="37"/>
      <c r="F27" s="38"/>
      <c r="M27" s="47"/>
      <c r="T27">
        <f t="shared" si="24"/>
        <v>0</v>
      </c>
      <c r="U27" s="8">
        <f t="shared" si="25"/>
        <v>0</v>
      </c>
      <c r="V27" s="93">
        <f t="shared" si="26"/>
        <v>0</v>
      </c>
      <c r="W27">
        <f t="shared" si="27"/>
        <v>0</v>
      </c>
      <c r="X27" s="91">
        <f t="shared" si="28"/>
        <v>0</v>
      </c>
      <c r="Y27">
        <f t="shared" si="29"/>
        <v>0</v>
      </c>
      <c r="Z27" s="8">
        <f t="shared" si="30"/>
        <v>0</v>
      </c>
      <c r="AA27" s="93">
        <f t="shared" si="31"/>
        <v>0</v>
      </c>
      <c r="AB27">
        <f t="shared" si="32"/>
        <v>0</v>
      </c>
      <c r="AC27">
        <f t="shared" si="33"/>
        <v>0</v>
      </c>
      <c r="AE27">
        <f t="shared" si="34"/>
        <v>0</v>
      </c>
      <c r="AF27" s="8">
        <f t="shared" si="35"/>
        <v>0</v>
      </c>
      <c r="AG27" s="93">
        <f t="shared" si="36"/>
        <v>0</v>
      </c>
      <c r="AH27">
        <f t="shared" si="37"/>
        <v>0</v>
      </c>
      <c r="AI27">
        <f t="shared" si="38"/>
        <v>0</v>
      </c>
      <c r="AJ27">
        <f t="shared" si="39"/>
        <v>0</v>
      </c>
      <c r="AK27" s="8">
        <f t="shared" si="40"/>
        <v>0</v>
      </c>
      <c r="AL27" s="93">
        <f t="shared" si="41"/>
        <v>0</v>
      </c>
      <c r="AM27">
        <f t="shared" si="42"/>
        <v>0</v>
      </c>
      <c r="AN27">
        <f t="shared" si="43"/>
        <v>0</v>
      </c>
    </row>
    <row r="28" spans="1:40" x14ac:dyDescent="0.3">
      <c r="T28">
        <f t="shared" si="24"/>
        <v>0</v>
      </c>
      <c r="U28" s="8">
        <f t="shared" si="25"/>
        <v>0</v>
      </c>
      <c r="V28" s="93">
        <f t="shared" si="26"/>
        <v>0</v>
      </c>
      <c r="W28">
        <f t="shared" si="27"/>
        <v>0</v>
      </c>
      <c r="X28" s="91">
        <f t="shared" si="28"/>
        <v>0</v>
      </c>
      <c r="Y28">
        <f t="shared" si="29"/>
        <v>0</v>
      </c>
      <c r="Z28" s="8">
        <f t="shared" si="30"/>
        <v>0</v>
      </c>
      <c r="AA28" s="93">
        <f t="shared" si="31"/>
        <v>0</v>
      </c>
      <c r="AB28">
        <f t="shared" si="32"/>
        <v>0</v>
      </c>
      <c r="AC28">
        <f t="shared" si="33"/>
        <v>0</v>
      </c>
      <c r="AE28">
        <f t="shared" si="34"/>
        <v>0</v>
      </c>
      <c r="AF28" s="8">
        <f t="shared" si="35"/>
        <v>0</v>
      </c>
      <c r="AG28" s="93">
        <f t="shared" si="36"/>
        <v>0</v>
      </c>
      <c r="AH28">
        <f t="shared" si="37"/>
        <v>0</v>
      </c>
      <c r="AI28">
        <f t="shared" si="38"/>
        <v>0</v>
      </c>
      <c r="AJ28">
        <f t="shared" si="39"/>
        <v>0</v>
      </c>
      <c r="AK28" s="8">
        <f t="shared" si="40"/>
        <v>0</v>
      </c>
      <c r="AL28" s="93">
        <f t="shared" si="41"/>
        <v>0</v>
      </c>
      <c r="AM28">
        <f t="shared" si="42"/>
        <v>0</v>
      </c>
      <c r="AN28">
        <f t="shared" si="43"/>
        <v>0</v>
      </c>
    </row>
    <row r="29" spans="1:40" x14ac:dyDescent="0.3">
      <c r="U29" s="8"/>
      <c r="V29" s="8"/>
      <c r="Z29" s="8"/>
      <c r="AA29" s="8"/>
      <c r="AF29" s="8"/>
      <c r="AG29" s="8"/>
      <c r="AK29" s="8"/>
      <c r="AL29" s="8"/>
    </row>
  </sheetData>
  <sheetProtection algorithmName="SHA-512" hashValue="5vnudOp+bS1BxBQA/wQvxklbxkqN6EqIZDZ3sHOEeZ3ocl/x0gSWZm8F8Og+qCi0yhSeus2RCLo3ZGbKcEKoBA==" saltValue="iZLOon/fSkqx+aBKuGyXcg==" spinCount="100000" sheet="1" selectLockedCells="1"/>
  <mergeCells count="17">
    <mergeCell ref="A11:F11"/>
    <mergeCell ref="M11:R11"/>
    <mergeCell ref="A16:F16"/>
    <mergeCell ref="M16:R16"/>
    <mergeCell ref="A21:F21"/>
    <mergeCell ref="AJ10:AN10"/>
    <mergeCell ref="A1:R1"/>
    <mergeCell ref="N3:P3"/>
    <mergeCell ref="N4:O4"/>
    <mergeCell ref="N5:O5"/>
    <mergeCell ref="N6:O6"/>
    <mergeCell ref="N7:O7"/>
    <mergeCell ref="N8:O8"/>
    <mergeCell ref="N9:O9"/>
    <mergeCell ref="T10:X10"/>
    <mergeCell ref="Y10:AC10"/>
    <mergeCell ref="AE10:AI10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5FD92-0D99-4410-BBAC-B691473B2175}">
  <dimension ref="A1:BI29"/>
  <sheetViews>
    <sheetView showGridLines="0" workbookViewId="0">
      <selection activeCell="M26" sqref="M26"/>
    </sheetView>
  </sheetViews>
  <sheetFormatPr baseColWidth="10" defaultRowHeight="14.4" x14ac:dyDescent="0.3"/>
  <cols>
    <col min="1" max="1" width="21.44140625" customWidth="1"/>
    <col min="2" max="2" width="7.6640625" customWidth="1"/>
    <col min="3" max="3" width="22" customWidth="1"/>
    <col min="4" max="12" width="3.6640625" customWidth="1"/>
    <col min="13" max="13" width="18.6640625" customWidth="1"/>
    <col min="14" max="14" width="7.6640625" customWidth="1"/>
    <col min="15" max="15" width="21.5546875" customWidth="1"/>
    <col min="16" max="18" width="3.6640625" customWidth="1"/>
    <col min="19" max="19" width="11.44140625" hidden="1" customWidth="1"/>
    <col min="20" max="20" width="7.109375" hidden="1" customWidth="1"/>
    <col min="21" max="21" width="2.6640625" hidden="1" customWidth="1"/>
    <col min="22" max="22" width="2.44140625" hidden="1" customWidth="1"/>
    <col min="23" max="23" width="2.5546875" hidden="1" customWidth="1"/>
    <col min="24" max="25" width="2" hidden="1" customWidth="1"/>
    <col min="26" max="26" width="2.33203125" hidden="1" customWidth="1"/>
    <col min="27" max="27" width="2.44140625" hidden="1" customWidth="1"/>
    <col min="28" max="28" width="2.5546875" hidden="1" customWidth="1"/>
    <col min="29" max="29" width="2" hidden="1" customWidth="1"/>
    <col min="30" max="30" width="4.88671875" hidden="1" customWidth="1"/>
    <col min="31" max="31" width="2" hidden="1" customWidth="1"/>
    <col min="32" max="32" width="2.33203125" hidden="1" customWidth="1"/>
    <col min="33" max="33" width="2.44140625" hidden="1" customWidth="1"/>
    <col min="34" max="34" width="2.5546875" hidden="1" customWidth="1"/>
    <col min="35" max="35" width="2" hidden="1" customWidth="1"/>
    <col min="36" max="36" width="9.44140625" hidden="1" customWidth="1"/>
    <col min="37" max="37" width="2.33203125" hidden="1" customWidth="1"/>
    <col min="38" max="38" width="2.44140625" hidden="1" customWidth="1"/>
    <col min="39" max="39" width="2.5546875" hidden="1" customWidth="1"/>
    <col min="40" max="40" width="2" hidden="1" customWidth="1"/>
    <col min="41" max="44" width="11.44140625" hidden="1" customWidth="1"/>
    <col min="45" max="46" width="11.5546875" hidden="1" customWidth="1"/>
    <col min="47" max="49" width="14" hidden="1" customWidth="1"/>
    <col min="50" max="50" width="13" style="7" hidden="1" customWidth="1"/>
    <col min="51" max="58" width="11.5546875" hidden="1" customWidth="1"/>
    <col min="59" max="59" width="14.44140625" hidden="1" customWidth="1"/>
    <col min="60" max="61" width="11.5546875" hidden="1" customWidth="1"/>
    <col min="64" max="64" width="1.88671875" customWidth="1"/>
  </cols>
  <sheetData>
    <row r="1" spans="1:61" ht="23.4" thickBot="1" x14ac:dyDescent="0.35">
      <c r="A1" s="180" t="s">
        <v>37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2"/>
      <c r="AW1" s="42">
        <v>1</v>
      </c>
      <c r="AX1" s="42">
        <v>2</v>
      </c>
      <c r="AY1" s="42">
        <v>3</v>
      </c>
      <c r="AZ1" s="42">
        <v>4</v>
      </c>
      <c r="BA1" s="42">
        <v>5</v>
      </c>
      <c r="BB1" s="42">
        <v>6</v>
      </c>
    </row>
    <row r="2" spans="1:61" ht="10.5" customHeight="1" thickBot="1" x14ac:dyDescent="0.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AW2" s="42">
        <f t="shared" ref="AW2:BB2" si="0">MAX(AW4:AW9)</f>
        <v>10006</v>
      </c>
      <c r="AX2" s="43">
        <f t="shared" si="0"/>
        <v>10005</v>
      </c>
      <c r="AY2" s="42">
        <f t="shared" si="0"/>
        <v>10004</v>
      </c>
      <c r="AZ2" s="42">
        <f t="shared" si="0"/>
        <v>10003</v>
      </c>
      <c r="BA2" s="42">
        <f t="shared" si="0"/>
        <v>10002</v>
      </c>
      <c r="BB2" s="42">
        <f t="shared" si="0"/>
        <v>10001</v>
      </c>
    </row>
    <row r="3" spans="1:61" ht="18" customHeight="1" thickBot="1" x14ac:dyDescent="0.35">
      <c r="A3" s="175" t="s">
        <v>135</v>
      </c>
      <c r="B3" s="9"/>
      <c r="C3" s="75" t="s">
        <v>0</v>
      </c>
      <c r="D3" s="16" t="s">
        <v>1</v>
      </c>
      <c r="E3" s="18" t="s">
        <v>2</v>
      </c>
      <c r="F3" s="18" t="s">
        <v>3</v>
      </c>
      <c r="G3" s="18" t="s">
        <v>4</v>
      </c>
      <c r="H3" s="19" t="s">
        <v>5</v>
      </c>
      <c r="I3" s="16" t="s">
        <v>6</v>
      </c>
      <c r="J3" s="17" t="s">
        <v>7</v>
      </c>
      <c r="K3" s="76" t="s">
        <v>8</v>
      </c>
      <c r="L3" s="17" t="s">
        <v>9</v>
      </c>
      <c r="M3" s="9"/>
      <c r="N3" s="176" t="s">
        <v>10</v>
      </c>
      <c r="O3" s="177"/>
      <c r="P3" s="185"/>
      <c r="Q3" s="17" t="s">
        <v>9</v>
      </c>
      <c r="R3" s="17" t="s">
        <v>8</v>
      </c>
      <c r="S3">
        <f>COUNT(P4:P9)</f>
        <v>6</v>
      </c>
      <c r="AR3" t="s">
        <v>9</v>
      </c>
      <c r="AS3" t="s">
        <v>8</v>
      </c>
      <c r="AT3" t="s">
        <v>16</v>
      </c>
      <c r="AU3" t="s">
        <v>20</v>
      </c>
      <c r="AX3"/>
      <c r="BD3" t="s">
        <v>19</v>
      </c>
      <c r="BE3" t="s">
        <v>18</v>
      </c>
      <c r="BG3" t="s">
        <v>17</v>
      </c>
      <c r="BH3" t="s">
        <v>9</v>
      </c>
      <c r="BI3" t="s">
        <v>8</v>
      </c>
    </row>
    <row r="4" spans="1:61" ht="15" thickBot="1" x14ac:dyDescent="0.35">
      <c r="A4" s="38" t="s">
        <v>136</v>
      </c>
      <c r="C4" s="95" t="s">
        <v>132</v>
      </c>
      <c r="D4" s="51">
        <f>SUMIF($A:$A,$C4,T:T)+SUMIF($C:$C,$C4,Y:Y)+SUMIF($M:$M,$C4,AE:AE)+SUMIF($O:$O,$C4,AJ:AJ)</f>
        <v>0</v>
      </c>
      <c r="E4" s="52">
        <f>SUMIF($A:$A,$C4,U:U)+SUMIF($C:$C,$C4,Z:Z)+SUMIF($M:$M,$C4,AF:AF)+SUMIF($O:$O,$C4,AK:AK)</f>
        <v>0</v>
      </c>
      <c r="F4" s="52">
        <f t="shared" ref="E4:H9" si="1">SUMIF($A:$A,$C4,V:V)+SUMIF($C:$C,$C4,AA:AA)+SUMIF($M:$M,$C4,AG:AG)+SUMIF($O:$O,$C4,AL:AL)</f>
        <v>0</v>
      </c>
      <c r="G4" s="52">
        <f t="shared" si="1"/>
        <v>0</v>
      </c>
      <c r="H4" s="53">
        <f t="shared" si="1"/>
        <v>0</v>
      </c>
      <c r="I4" s="67">
        <f t="shared" ref="I4:I9" si="2">SUMIF($A$12:$A$240,$C4,$D$12:$D$240)+SUMIF($C$12:$C$240,$C4,$F$12:$F$240)+SUMIF($M$12:$M$240,$C4,$P$12:$P$240)+SUMIF($O$12:$O$240,$C4,$R$12:$R$240)</f>
        <v>0</v>
      </c>
      <c r="J4" s="68">
        <f t="shared" ref="J4:J9" si="3">SUMIF($A$12:$A$240,$C4,$F$12:$F$240)+SUMIF($C$12:$C$240,$C4,$D$12:$D$240)+SUMIF($M$12:$M$240,$C4,$R$12:$R$240)+SUMIF($O$12:$O$240,$C4,$P$12:$P$240)</f>
        <v>0</v>
      </c>
      <c r="K4" s="13">
        <f>SUM(I4-J4)</f>
        <v>0</v>
      </c>
      <c r="L4" s="10">
        <f>SUM(E4+E4+E4+F4+G4+G4)</f>
        <v>0</v>
      </c>
      <c r="N4" s="183" t="str">
        <f>IF($D$12="","",BG4)</f>
        <v/>
      </c>
      <c r="O4" s="184"/>
      <c r="P4" s="48">
        <v>1</v>
      </c>
      <c r="Q4" s="36">
        <f ca="1">BH4</f>
        <v>0</v>
      </c>
      <c r="R4" s="73">
        <f ca="1">BI4</f>
        <v>0</v>
      </c>
      <c r="S4">
        <f>COUNTIF($T$4:$T$9,"&lt;="&amp;T4)</f>
        <v>6</v>
      </c>
      <c r="T4">
        <f>L4*10000+K4</f>
        <v>0</v>
      </c>
      <c r="U4">
        <f>$S$3-S4+1</f>
        <v>1</v>
      </c>
      <c r="AP4" t="str">
        <f ca="1">BG4</f>
        <v>RAON L'ETAPE "D"</v>
      </c>
      <c r="AR4" s="46">
        <f>L4</f>
        <v>0</v>
      </c>
      <c r="AS4" s="46">
        <f>K4</f>
        <v>0</v>
      </c>
      <c r="AT4" s="46">
        <v>1</v>
      </c>
      <c r="AU4" s="41">
        <f>AR4*1000000+(1000+AS4)*10+AT4</f>
        <v>10001</v>
      </c>
      <c r="AW4">
        <f>AU4</f>
        <v>10001</v>
      </c>
      <c r="AX4">
        <f>IF(AW4=$AW$2,0,AW4)</f>
        <v>10001</v>
      </c>
      <c r="AY4">
        <f>IF(AX4=$AX$2,0,AX4)</f>
        <v>10001</v>
      </c>
      <c r="AZ4">
        <f>IF(AY4=$AY$2,0,AY4)</f>
        <v>10001</v>
      </c>
      <c r="BA4">
        <f>IF(AZ4=$AZ$2,0,AZ4)</f>
        <v>10001</v>
      </c>
      <c r="BB4">
        <f>IF(BA4=$BA$2,0,BA4)</f>
        <v>10001</v>
      </c>
      <c r="BD4" t="s">
        <v>21</v>
      </c>
      <c r="BE4" s="44">
        <f>MATCH($AW$2,$AU$4:AU9,0)</f>
        <v>6</v>
      </c>
      <c r="BG4" s="40" t="str">
        <f ca="1">OFFSET($C$4,BE4-1,0,1,1)</f>
        <v>RAON L'ETAPE "D"</v>
      </c>
      <c r="BH4" s="45">
        <f ca="1">OFFSET($L$4,BE4-1,0,1,1)</f>
        <v>0</v>
      </c>
      <c r="BI4" s="45">
        <f ca="1">OFFSET($K$4,BE4-1,0,1,1)</f>
        <v>0</v>
      </c>
    </row>
    <row r="5" spans="1:61" ht="15" thickBot="1" x14ac:dyDescent="0.35">
      <c r="A5" s="38" t="s">
        <v>137</v>
      </c>
      <c r="C5" s="95" t="s">
        <v>97</v>
      </c>
      <c r="D5" s="54">
        <f>SUMIF($A:$A,$C5,T:T)+SUMIF($C:$C,$C5,Y:Y)+SUMIF($M:$M,$C5,AE:AE)+SUMIF($O:$O,$C5,AJ:AJ)</f>
        <v>0</v>
      </c>
      <c r="E5" s="55">
        <f t="shared" si="1"/>
        <v>0</v>
      </c>
      <c r="F5" s="55">
        <f t="shared" si="1"/>
        <v>0</v>
      </c>
      <c r="G5" s="55">
        <f t="shared" si="1"/>
        <v>0</v>
      </c>
      <c r="H5" s="66">
        <f t="shared" si="1"/>
        <v>0</v>
      </c>
      <c r="I5" s="69">
        <f t="shared" si="2"/>
        <v>0</v>
      </c>
      <c r="J5" s="70">
        <f t="shared" si="3"/>
        <v>0</v>
      </c>
      <c r="K5" s="14">
        <f t="shared" ref="K5:K9" si="4">SUM(I5-J5)</f>
        <v>0</v>
      </c>
      <c r="L5" s="11">
        <f t="shared" ref="L5:L9" si="5">SUM(E5+E5+E5+F5+G5+G5)</f>
        <v>0</v>
      </c>
      <c r="N5" s="183" t="str">
        <f t="shared" ref="N5:N9" si="6">IF($D$12="","",BG5)</f>
        <v/>
      </c>
      <c r="O5" s="184"/>
      <c r="P5" s="48">
        <v>2</v>
      </c>
      <c r="Q5" s="36">
        <f t="shared" ref="Q5:R9" ca="1" si="7">BH5</f>
        <v>0</v>
      </c>
      <c r="R5" s="73">
        <f t="shared" ca="1" si="7"/>
        <v>0</v>
      </c>
      <c r="S5">
        <f t="shared" ref="S5:S9" si="8">COUNTIF($T$4:$T$9,"&lt;="&amp;T5)</f>
        <v>6</v>
      </c>
      <c r="T5">
        <f t="shared" ref="T5:T9" si="9">L5*10000+K5</f>
        <v>0</v>
      </c>
      <c r="U5">
        <f t="shared" ref="U5:U9" si="10">$S$3-S5+1</f>
        <v>1</v>
      </c>
      <c r="AP5" t="str">
        <f t="shared" ref="AP5:AP9" ca="1" si="11">BG5</f>
        <v>REMIREMONT "C"</v>
      </c>
      <c r="AR5" s="46">
        <f t="shared" ref="AR5:AR9" si="12">L5</f>
        <v>0</v>
      </c>
      <c r="AS5" s="46">
        <f t="shared" ref="AS5:AS9" si="13">K5</f>
        <v>0</v>
      </c>
      <c r="AT5" s="46">
        <v>2</v>
      </c>
      <c r="AU5" s="41">
        <f t="shared" ref="AU5:AU9" si="14">AR5*1000000+(1000+AS5)*10+AT5</f>
        <v>10002</v>
      </c>
      <c r="AW5">
        <f t="shared" ref="AW5:AW9" si="15">AU5</f>
        <v>10002</v>
      </c>
      <c r="AX5">
        <f t="shared" ref="AX5:AX9" si="16">IF(AW5=$AW$2,0,AW5)</f>
        <v>10002</v>
      </c>
      <c r="AY5">
        <f t="shared" ref="AY5:AY9" si="17">IF(AX5=$AX$2,0,AX5)</f>
        <v>10002</v>
      </c>
      <c r="AZ5">
        <f t="shared" ref="AZ5:AZ9" si="18">IF(AY5=$AY$2,0,AY5)</f>
        <v>10002</v>
      </c>
      <c r="BA5">
        <f t="shared" ref="BA5:BA9" si="19">IF(AZ5=$AZ$2,0,AZ5)</f>
        <v>10002</v>
      </c>
      <c r="BB5">
        <f t="shared" ref="BB5:BB9" si="20">IF(BA5=$BA$2,0,BA5)</f>
        <v>0</v>
      </c>
      <c r="BD5" t="s">
        <v>22</v>
      </c>
      <c r="BE5" s="44">
        <f>MATCH($AX$2,$AU$4:AU9,0)</f>
        <v>5</v>
      </c>
      <c r="BG5" s="40" t="str">
        <f t="shared" ref="BG5:BG9" ca="1" si="21">OFFSET($C$4,BE5-1,0,1,1)</f>
        <v>REMIREMONT "C"</v>
      </c>
      <c r="BH5" s="45">
        <f t="shared" ref="BH5:BH9" ca="1" si="22">OFFSET($L$4,BE5-1,0,1,1)</f>
        <v>0</v>
      </c>
      <c r="BI5" s="45">
        <f t="shared" ref="BI5:BI9" ca="1" si="23">OFFSET($K$4,BE5-1,0,1,1)</f>
        <v>0</v>
      </c>
    </row>
    <row r="6" spans="1:61" ht="15" thickBot="1" x14ac:dyDescent="0.35">
      <c r="A6" s="38" t="s">
        <v>138</v>
      </c>
      <c r="C6" s="95" t="s">
        <v>98</v>
      </c>
      <c r="D6" s="54">
        <f>SUMIF($A:$A,$C6,T:T)+SUMIF($C:$C,$C6,Y:Y)+SUMIF($M:$M,$C6,AE:AE)+SUMIF($O:$O,$C6,AJ:AJ)</f>
        <v>0</v>
      </c>
      <c r="E6" s="55">
        <f t="shared" si="1"/>
        <v>0</v>
      </c>
      <c r="F6" s="55">
        <f t="shared" si="1"/>
        <v>0</v>
      </c>
      <c r="G6" s="55">
        <f t="shared" si="1"/>
        <v>0</v>
      </c>
      <c r="H6" s="56">
        <f t="shared" si="1"/>
        <v>0</v>
      </c>
      <c r="I6" s="69">
        <f t="shared" si="2"/>
        <v>0</v>
      </c>
      <c r="J6" s="70">
        <f t="shared" si="3"/>
        <v>0</v>
      </c>
      <c r="K6" s="14">
        <f t="shared" si="4"/>
        <v>0</v>
      </c>
      <c r="L6" s="11">
        <f t="shared" si="5"/>
        <v>0</v>
      </c>
      <c r="N6" s="183" t="str">
        <f t="shared" si="6"/>
        <v/>
      </c>
      <c r="O6" s="184"/>
      <c r="P6" s="48">
        <v>3</v>
      </c>
      <c r="Q6" s="36">
        <f t="shared" ca="1" si="7"/>
        <v>0</v>
      </c>
      <c r="R6" s="73">
        <f t="shared" ca="1" si="7"/>
        <v>0</v>
      </c>
      <c r="S6">
        <f t="shared" si="8"/>
        <v>6</v>
      </c>
      <c r="T6">
        <f t="shared" si="9"/>
        <v>0</v>
      </c>
      <c r="U6">
        <f t="shared" si="10"/>
        <v>1</v>
      </c>
      <c r="AP6" t="str">
        <f t="shared" ca="1" si="11"/>
        <v>PLOMBIERES</v>
      </c>
      <c r="AR6" s="46">
        <f t="shared" si="12"/>
        <v>0</v>
      </c>
      <c r="AS6" s="46">
        <f t="shared" si="13"/>
        <v>0</v>
      </c>
      <c r="AT6" s="46">
        <v>3</v>
      </c>
      <c r="AU6" s="41">
        <f t="shared" si="14"/>
        <v>10003</v>
      </c>
      <c r="AW6">
        <f t="shared" si="15"/>
        <v>10003</v>
      </c>
      <c r="AX6">
        <f t="shared" si="16"/>
        <v>10003</v>
      </c>
      <c r="AY6">
        <f t="shared" si="17"/>
        <v>10003</v>
      </c>
      <c r="AZ6">
        <f t="shared" si="18"/>
        <v>10003</v>
      </c>
      <c r="BA6">
        <f t="shared" si="19"/>
        <v>0</v>
      </c>
      <c r="BB6">
        <f t="shared" si="20"/>
        <v>0</v>
      </c>
      <c r="BD6" t="s">
        <v>23</v>
      </c>
      <c r="BE6" s="44">
        <f>MATCH($AY$2,$AU$4:AU9,0)</f>
        <v>4</v>
      </c>
      <c r="BG6" s="40" t="str">
        <f t="shared" ca="1" si="21"/>
        <v>PLOMBIERES</v>
      </c>
      <c r="BH6" s="45">
        <f t="shared" ca="1" si="22"/>
        <v>0</v>
      </c>
      <c r="BI6" s="45">
        <f t="shared" ca="1" si="23"/>
        <v>0</v>
      </c>
    </row>
    <row r="7" spans="1:61" ht="15" thickBot="1" x14ac:dyDescent="0.35">
      <c r="C7" s="95" t="s">
        <v>99</v>
      </c>
      <c r="D7" s="54">
        <f>SUMIF($A:$A,$C7,T:T)+SUMIF($C:$C,$C7,Y:Y)+SUMIF($M:$M,$C7,AE:AE)+SUMIF($O:$O,$C7,AJ:AJ)</f>
        <v>0</v>
      </c>
      <c r="E7" s="55">
        <f t="shared" si="1"/>
        <v>0</v>
      </c>
      <c r="F7" s="55">
        <f t="shared" si="1"/>
        <v>0</v>
      </c>
      <c r="G7" s="55">
        <f t="shared" si="1"/>
        <v>0</v>
      </c>
      <c r="H7" s="56">
        <f t="shared" si="1"/>
        <v>0</v>
      </c>
      <c r="I7" s="69">
        <f t="shared" si="2"/>
        <v>0</v>
      </c>
      <c r="J7" s="70">
        <f t="shared" si="3"/>
        <v>0</v>
      </c>
      <c r="K7" s="14">
        <f t="shared" si="4"/>
        <v>0</v>
      </c>
      <c r="L7" s="11">
        <f t="shared" si="5"/>
        <v>0</v>
      </c>
      <c r="N7" s="183" t="str">
        <f t="shared" si="6"/>
        <v/>
      </c>
      <c r="O7" s="184"/>
      <c r="P7" s="48">
        <v>4</v>
      </c>
      <c r="Q7" s="36">
        <f t="shared" ca="1" si="7"/>
        <v>0</v>
      </c>
      <c r="R7" s="73">
        <f t="shared" ca="1" si="7"/>
        <v>0</v>
      </c>
      <c r="S7">
        <f t="shared" si="8"/>
        <v>6</v>
      </c>
      <c r="T7">
        <f t="shared" si="9"/>
        <v>0</v>
      </c>
      <c r="U7">
        <f t="shared" si="10"/>
        <v>1</v>
      </c>
      <c r="AP7" t="str">
        <f t="shared" ca="1" si="11"/>
        <v>MIRECOURT "C"</v>
      </c>
      <c r="AR7" s="46">
        <f t="shared" si="12"/>
        <v>0</v>
      </c>
      <c r="AS7" s="46">
        <f t="shared" si="13"/>
        <v>0</v>
      </c>
      <c r="AT7" s="46">
        <v>4</v>
      </c>
      <c r="AU7" s="41">
        <f t="shared" si="14"/>
        <v>10004</v>
      </c>
      <c r="AW7">
        <f t="shared" si="15"/>
        <v>10004</v>
      </c>
      <c r="AX7">
        <f t="shared" si="16"/>
        <v>10004</v>
      </c>
      <c r="AY7">
        <f t="shared" si="17"/>
        <v>10004</v>
      </c>
      <c r="AZ7">
        <f t="shared" si="18"/>
        <v>0</v>
      </c>
      <c r="BA7">
        <f t="shared" si="19"/>
        <v>0</v>
      </c>
      <c r="BB7">
        <f t="shared" si="20"/>
        <v>0</v>
      </c>
      <c r="BD7" t="s">
        <v>25</v>
      </c>
      <c r="BE7" s="44">
        <f>MATCH($AZ$2,$AU$4:AU9,0)</f>
        <v>3</v>
      </c>
      <c r="BG7" s="40" t="str">
        <f t="shared" ca="1" si="21"/>
        <v>MIRECOURT "C"</v>
      </c>
      <c r="BH7" s="45">
        <f t="shared" ca="1" si="22"/>
        <v>0</v>
      </c>
      <c r="BI7" s="45">
        <f t="shared" ca="1" si="23"/>
        <v>0</v>
      </c>
    </row>
    <row r="8" spans="1:61" ht="15" thickBot="1" x14ac:dyDescent="0.35">
      <c r="C8" s="95" t="s">
        <v>100</v>
      </c>
      <c r="D8" s="54">
        <f>SUMIF($A:$A,$C8,T:T)+SUMIF($C:$C,$C8,Y:Y)+SUMIF($M:$M,$C8,AE:AE)+SUMIF($O:$O,$C8,AJ:AJ)</f>
        <v>0</v>
      </c>
      <c r="E8" s="55">
        <f t="shared" si="1"/>
        <v>0</v>
      </c>
      <c r="F8" s="55">
        <f t="shared" si="1"/>
        <v>0</v>
      </c>
      <c r="G8" s="55">
        <f t="shared" si="1"/>
        <v>0</v>
      </c>
      <c r="H8" s="56">
        <f t="shared" si="1"/>
        <v>0</v>
      </c>
      <c r="I8" s="69">
        <f t="shared" si="2"/>
        <v>0</v>
      </c>
      <c r="J8" s="70">
        <f t="shared" si="3"/>
        <v>0</v>
      </c>
      <c r="K8" s="14">
        <f t="shared" si="4"/>
        <v>0</v>
      </c>
      <c r="L8" s="11">
        <f t="shared" si="5"/>
        <v>0</v>
      </c>
      <c r="N8" s="183" t="str">
        <f t="shared" si="6"/>
        <v/>
      </c>
      <c r="O8" s="184"/>
      <c r="P8" s="48">
        <v>5</v>
      </c>
      <c r="Q8" s="36">
        <f t="shared" ca="1" si="7"/>
        <v>0</v>
      </c>
      <c r="R8" s="73">
        <f t="shared" ca="1" si="7"/>
        <v>0</v>
      </c>
      <c r="S8">
        <f t="shared" si="8"/>
        <v>6</v>
      </c>
      <c r="T8">
        <f t="shared" si="9"/>
        <v>0</v>
      </c>
      <c r="U8">
        <f t="shared" si="10"/>
        <v>1</v>
      </c>
      <c r="AP8" t="str">
        <f t="shared" ca="1" si="11"/>
        <v>LAMARCHE</v>
      </c>
      <c r="AR8" s="46">
        <f t="shared" si="12"/>
        <v>0</v>
      </c>
      <c r="AS8" s="46">
        <f t="shared" si="13"/>
        <v>0</v>
      </c>
      <c r="AT8" s="46">
        <v>5</v>
      </c>
      <c r="AU8" s="41">
        <f t="shared" si="14"/>
        <v>10005</v>
      </c>
      <c r="AW8">
        <f t="shared" si="15"/>
        <v>10005</v>
      </c>
      <c r="AX8">
        <f t="shared" si="16"/>
        <v>10005</v>
      </c>
      <c r="AY8">
        <f t="shared" si="17"/>
        <v>0</v>
      </c>
      <c r="AZ8">
        <f t="shared" si="18"/>
        <v>0</v>
      </c>
      <c r="BA8">
        <f t="shared" si="19"/>
        <v>0</v>
      </c>
      <c r="BB8">
        <f t="shared" si="20"/>
        <v>0</v>
      </c>
      <c r="BD8" t="s">
        <v>24</v>
      </c>
      <c r="BE8" s="44">
        <f>MATCH($BA$2,$AU$4:AU9,0)</f>
        <v>2</v>
      </c>
      <c r="BG8" s="40" t="str">
        <f t="shared" ca="1" si="21"/>
        <v>LAMARCHE</v>
      </c>
      <c r="BH8" s="45">
        <f t="shared" ca="1" si="22"/>
        <v>0</v>
      </c>
      <c r="BI8" s="45">
        <f t="shared" ca="1" si="23"/>
        <v>0</v>
      </c>
    </row>
    <row r="9" spans="1:61" ht="15" thickBot="1" x14ac:dyDescent="0.35">
      <c r="C9" s="95" t="s">
        <v>139</v>
      </c>
      <c r="D9" s="57">
        <f>SUMIF($A:$A,$C9,T:T)+SUMIF($C:$C,$C9,Y:Y)+SUMIF($M:$M,$C9,AE:AE)+SUMIF($O:$O,$C9,AJ:AJ)</f>
        <v>0</v>
      </c>
      <c r="E9" s="58">
        <f t="shared" si="1"/>
        <v>0</v>
      </c>
      <c r="F9" s="58">
        <f t="shared" si="1"/>
        <v>0</v>
      </c>
      <c r="G9" s="58">
        <f t="shared" si="1"/>
        <v>0</v>
      </c>
      <c r="H9" s="59">
        <f t="shared" si="1"/>
        <v>0</v>
      </c>
      <c r="I9" s="71">
        <f t="shared" si="2"/>
        <v>0</v>
      </c>
      <c r="J9" s="72">
        <f t="shared" si="3"/>
        <v>0</v>
      </c>
      <c r="K9" s="15">
        <f t="shared" si="4"/>
        <v>0</v>
      </c>
      <c r="L9" s="12">
        <f t="shared" si="5"/>
        <v>0</v>
      </c>
      <c r="N9" s="183" t="str">
        <f t="shared" si="6"/>
        <v/>
      </c>
      <c r="O9" s="184"/>
      <c r="P9" s="49">
        <v>6</v>
      </c>
      <c r="Q9" s="50">
        <f t="shared" ca="1" si="7"/>
        <v>0</v>
      </c>
      <c r="R9" s="74">
        <f t="shared" ca="1" si="7"/>
        <v>0</v>
      </c>
      <c r="S9">
        <f t="shared" si="8"/>
        <v>6</v>
      </c>
      <c r="T9">
        <f t="shared" si="9"/>
        <v>0</v>
      </c>
      <c r="U9">
        <f t="shared" si="10"/>
        <v>1</v>
      </c>
      <c r="V9" s="8"/>
      <c r="W9" s="8"/>
      <c r="AP9" t="str">
        <f t="shared" ca="1" si="11"/>
        <v>AVIERE "D"</v>
      </c>
      <c r="AR9" s="46">
        <f t="shared" si="12"/>
        <v>0</v>
      </c>
      <c r="AS9" s="46">
        <f t="shared" si="13"/>
        <v>0</v>
      </c>
      <c r="AT9" s="46">
        <v>6</v>
      </c>
      <c r="AU9" s="41">
        <f t="shared" si="14"/>
        <v>10006</v>
      </c>
      <c r="AW9">
        <f t="shared" si="15"/>
        <v>10006</v>
      </c>
      <c r="AX9">
        <f t="shared" si="16"/>
        <v>0</v>
      </c>
      <c r="AY9">
        <f t="shared" si="17"/>
        <v>0</v>
      </c>
      <c r="AZ9">
        <f t="shared" si="18"/>
        <v>0</v>
      </c>
      <c r="BA9">
        <f t="shared" si="19"/>
        <v>0</v>
      </c>
      <c r="BB9">
        <f t="shared" si="20"/>
        <v>0</v>
      </c>
      <c r="BD9" t="s">
        <v>26</v>
      </c>
      <c r="BE9" s="44">
        <f>MATCH($BB$2,$AU$4:AU9,0)</f>
        <v>1</v>
      </c>
      <c r="BG9" s="40" t="str">
        <f t="shared" ca="1" si="21"/>
        <v>AVIERE "D"</v>
      </c>
      <c r="BH9" s="45">
        <f t="shared" ca="1" si="22"/>
        <v>0</v>
      </c>
      <c r="BI9" s="45">
        <f t="shared" ca="1" si="23"/>
        <v>0</v>
      </c>
    </row>
    <row r="10" spans="1:61" ht="9.75" customHeight="1" thickBot="1" x14ac:dyDescent="0.35">
      <c r="C10" s="1"/>
      <c r="N10" s="39"/>
      <c r="O10" s="39"/>
      <c r="P10" s="39"/>
      <c r="Q10" s="39"/>
      <c r="R10" s="39"/>
      <c r="T10" s="179" t="s">
        <v>14</v>
      </c>
      <c r="U10" s="179"/>
      <c r="V10" s="179"/>
      <c r="W10" s="179"/>
      <c r="X10" s="179"/>
      <c r="Y10" s="179" t="s">
        <v>15</v>
      </c>
      <c r="Z10" s="179"/>
      <c r="AA10" s="179"/>
      <c r="AB10" s="179"/>
      <c r="AC10" s="179"/>
      <c r="AE10" s="179" t="s">
        <v>14</v>
      </c>
      <c r="AF10" s="179"/>
      <c r="AG10" s="179"/>
      <c r="AH10" s="179"/>
      <c r="AI10" s="179"/>
      <c r="AJ10" s="179" t="s">
        <v>15</v>
      </c>
      <c r="AK10" s="179"/>
      <c r="AL10" s="179"/>
      <c r="AM10" s="179"/>
      <c r="AN10" s="179"/>
    </row>
    <row r="11" spans="1:61" ht="15" thickBot="1" x14ac:dyDescent="0.35">
      <c r="A11" s="176" t="s">
        <v>104</v>
      </c>
      <c r="B11" s="177"/>
      <c r="C11" s="177"/>
      <c r="D11" s="177"/>
      <c r="E11" s="177"/>
      <c r="F11" s="178"/>
      <c r="M11" s="176" t="s">
        <v>126</v>
      </c>
      <c r="N11" s="177"/>
      <c r="O11" s="177"/>
      <c r="P11" s="177"/>
      <c r="Q11" s="177"/>
      <c r="R11" s="178"/>
      <c r="T11" s="89" t="s">
        <v>1</v>
      </c>
      <c r="U11" t="s">
        <v>13</v>
      </c>
      <c r="V11" s="90" t="s">
        <v>3</v>
      </c>
      <c r="W11" t="s">
        <v>4</v>
      </c>
      <c r="X11" s="91" t="s">
        <v>5</v>
      </c>
      <c r="Y11" s="41" t="s">
        <v>1</v>
      </c>
      <c r="Z11" s="41" t="s">
        <v>13</v>
      </c>
      <c r="AA11" s="41" t="s">
        <v>3</v>
      </c>
      <c r="AB11" s="41" t="s">
        <v>4</v>
      </c>
      <c r="AC11" s="41" t="s">
        <v>5</v>
      </c>
      <c r="AE11" t="s">
        <v>1</v>
      </c>
      <c r="AF11" t="s">
        <v>13</v>
      </c>
      <c r="AG11" t="s">
        <v>3</v>
      </c>
      <c r="AH11" t="s">
        <v>4</v>
      </c>
      <c r="AI11" t="s">
        <v>5</v>
      </c>
      <c r="AJ11" s="92" t="s">
        <v>1</v>
      </c>
      <c r="AK11" s="41" t="s">
        <v>13</v>
      </c>
      <c r="AL11" s="41" t="s">
        <v>3</v>
      </c>
      <c r="AM11" s="41" t="s">
        <v>4</v>
      </c>
      <c r="AN11" s="41" t="s">
        <v>5</v>
      </c>
    </row>
    <row r="12" spans="1:61" x14ac:dyDescent="0.3">
      <c r="A12" s="23" t="str">
        <f>C4</f>
        <v>AVIERE "D"</v>
      </c>
      <c r="B12" s="24" t="s">
        <v>11</v>
      </c>
      <c r="C12" s="31" t="str">
        <f>C5</f>
        <v>LAMARCHE</v>
      </c>
      <c r="D12" s="60"/>
      <c r="E12" s="20" t="s">
        <v>12</v>
      </c>
      <c r="F12" s="63"/>
      <c r="M12" s="23" t="str">
        <f>C4</f>
        <v>AVIERE "D"</v>
      </c>
      <c r="N12" s="24" t="s">
        <v>11</v>
      </c>
      <c r="O12" s="31" t="str">
        <f>C8</f>
        <v>REMIREMONT "C"</v>
      </c>
      <c r="P12" s="60"/>
      <c r="Q12" s="20" t="s">
        <v>12</v>
      </c>
      <c r="R12" s="63"/>
      <c r="T12">
        <f>IF(AND($D12&lt;&gt;19,$F12&lt;&gt;19,$D12&lt;&gt;""),1,0)</f>
        <v>0</v>
      </c>
      <c r="U12" s="8">
        <f>IF($D12&gt;$F12,1,0)</f>
        <v>0</v>
      </c>
      <c r="V12" s="93">
        <f>IF(X12 =1,0, IF($F12&gt;$D12,1,0))</f>
        <v>0</v>
      </c>
      <c r="W12">
        <f>IF(AND($D12=$F12,$D12&lt;&gt;""),1,0)</f>
        <v>0</v>
      </c>
      <c r="X12" s="91">
        <f>IF(AND($D12=0,$F12=19,$D12&lt;&gt;""),1,0)</f>
        <v>0</v>
      </c>
      <c r="Y12">
        <f>IF(AND($D12&lt;&gt;19,$F12&lt;&gt;19,$D12&lt;&gt;""),1,0)</f>
        <v>0</v>
      </c>
      <c r="Z12" s="8">
        <f>IF($D12&lt;$F12,1,0)</f>
        <v>0</v>
      </c>
      <c r="AA12" s="93">
        <f>IF(AC12=1,0,IF($F12&lt;$D12,1,0))</f>
        <v>0</v>
      </c>
      <c r="AB12">
        <f>IF(AND($D12=$F12,$D12&lt;&gt;""),1,0)</f>
        <v>0</v>
      </c>
      <c r="AC12">
        <f>IF(AND($D12=19,$F12=0,$D12&lt;&gt;""),1,0)</f>
        <v>0</v>
      </c>
      <c r="AE12">
        <f>IF(AND($P12&lt;&gt;19,$R12&lt;&gt;19,$P12&lt;&gt;""),1,0)</f>
        <v>0</v>
      </c>
      <c r="AF12" s="8">
        <f>IF($P12&gt;$R12,1,0)</f>
        <v>0</v>
      </c>
      <c r="AG12" s="93">
        <f>IF(AI12=1,0,IF($R12&gt;$P12,1,0))</f>
        <v>0</v>
      </c>
      <c r="AH12">
        <f>IF(AND($P12=$R12,$P12&lt;&gt;""),1,0)</f>
        <v>0</v>
      </c>
      <c r="AI12">
        <f>IF(AND($P12=0,$R12=19,$P12&lt;&gt;""),1,0)</f>
        <v>0</v>
      </c>
      <c r="AJ12">
        <f>IF(AND($P12&lt;&gt;19,$R12&lt;&gt;19,$P12&lt;&gt;""),1,0)</f>
        <v>0</v>
      </c>
      <c r="AK12" s="8">
        <f>IF($P12&lt;$R12,1,0)</f>
        <v>0</v>
      </c>
      <c r="AL12" s="93">
        <f>IF(AN12 =1,0,IF($R12&lt;$P12,1,0))</f>
        <v>0</v>
      </c>
      <c r="AM12">
        <f>IF(AND($P12=$R12,$P12&lt;&gt;""),1,0)</f>
        <v>0</v>
      </c>
      <c r="AN12">
        <f>IF(AND($P12=19,$R12=0,$P12&lt;&gt;""),1,0)</f>
        <v>0</v>
      </c>
    </row>
    <row r="13" spans="1:61" x14ac:dyDescent="0.3">
      <c r="A13" s="32" t="str">
        <f>C6</f>
        <v>MIRECOURT "C"</v>
      </c>
      <c r="B13" s="33" t="s">
        <v>11</v>
      </c>
      <c r="C13" s="34" t="str">
        <f>C7</f>
        <v>PLOMBIERES</v>
      </c>
      <c r="D13" s="61"/>
      <c r="E13" s="21" t="s">
        <v>12</v>
      </c>
      <c r="F13" s="64"/>
      <c r="M13" s="32" t="str">
        <f>C5</f>
        <v>LAMARCHE</v>
      </c>
      <c r="N13" s="33" t="s">
        <v>11</v>
      </c>
      <c r="O13" s="34" t="str">
        <f>C7</f>
        <v>PLOMBIERES</v>
      </c>
      <c r="P13" s="61"/>
      <c r="Q13" s="21" t="s">
        <v>12</v>
      </c>
      <c r="R13" s="64"/>
      <c r="T13">
        <f t="shared" ref="T13:T28" si="24">IF(AND($D13&lt;&gt;19,$F13&lt;&gt;19,$D13&lt;&gt;""),1,0)</f>
        <v>0</v>
      </c>
      <c r="U13" s="8">
        <f t="shared" ref="U13:U28" si="25">IF($D13&gt;$F13,1,0)</f>
        <v>0</v>
      </c>
      <c r="V13" s="93">
        <f t="shared" ref="V13:V28" si="26">IF(X13 =1,0, IF($F13&gt;$D13,1,0))</f>
        <v>0</v>
      </c>
      <c r="W13">
        <f t="shared" ref="W13:W28" si="27">IF(AND($D13=$F13,$D13&lt;&gt;""),1,0)</f>
        <v>0</v>
      </c>
      <c r="X13" s="91">
        <f t="shared" ref="X13:X28" si="28">IF(AND($D13=0,$F13=19,$D13&lt;&gt;""),1,0)</f>
        <v>0</v>
      </c>
      <c r="Y13">
        <f t="shared" ref="Y13:Y28" si="29">IF(AND($D13&lt;&gt;19,$F13&lt;&gt;19,$D13&lt;&gt;""),1,0)</f>
        <v>0</v>
      </c>
      <c r="Z13" s="8">
        <f t="shared" ref="Z13:Z28" si="30">IF($D13&lt;$F13,1,0)</f>
        <v>0</v>
      </c>
      <c r="AA13" s="93">
        <f t="shared" ref="AA13:AA28" si="31">IF(AC13=1,0,IF($F13&lt;$D13,1,0))</f>
        <v>0</v>
      </c>
      <c r="AB13">
        <f t="shared" ref="AB13:AB28" si="32">IF(AND($D13=$F13,$D13&lt;&gt;""),1,0)</f>
        <v>0</v>
      </c>
      <c r="AC13">
        <f t="shared" ref="AC13:AC28" si="33">IF(AND($D13=19,$F13=0,$D13&lt;&gt;""),1,0)</f>
        <v>0</v>
      </c>
      <c r="AE13">
        <f t="shared" ref="AE13:AE28" si="34">IF(AND($P13&lt;&gt;19,$R13&lt;&gt;19,$P13&lt;&gt;""),1,0)</f>
        <v>0</v>
      </c>
      <c r="AF13" s="8">
        <f t="shared" ref="AF13:AF28" si="35">IF($P13&gt;$R13,1,0)</f>
        <v>0</v>
      </c>
      <c r="AG13" s="93">
        <f t="shared" ref="AG13:AG28" si="36">IF(AI13=1,0,IF($R13&gt;$P13,1,0))</f>
        <v>0</v>
      </c>
      <c r="AH13">
        <f t="shared" ref="AH13:AH28" si="37">IF(AND($P13=$R13,$P13&lt;&gt;""),1,0)</f>
        <v>0</v>
      </c>
      <c r="AI13">
        <f t="shared" ref="AI13:AI28" si="38">IF(AND($P13=0,$R13=19,$P13&lt;&gt;""),1,0)</f>
        <v>0</v>
      </c>
      <c r="AJ13">
        <f t="shared" ref="AJ13:AJ28" si="39">IF(AND($P13&lt;&gt;19,$R13&lt;&gt;19,$P13&lt;&gt;""),1,0)</f>
        <v>0</v>
      </c>
      <c r="AK13" s="8">
        <f t="shared" ref="AK13:AK28" si="40">IF($P13&lt;$R13,1,0)</f>
        <v>0</v>
      </c>
      <c r="AL13" s="93">
        <f t="shared" ref="AL13:AL28" si="41">IF(AN13 =1,0,IF($R13&lt;$P13,1,0))</f>
        <v>0</v>
      </c>
      <c r="AM13">
        <f t="shared" ref="AM13:AM28" si="42">IF(AND($P13=$R13,$P13&lt;&gt;""),1,0)</f>
        <v>0</v>
      </c>
      <c r="AN13">
        <f t="shared" ref="AN13:AN28" si="43">IF(AND($P13=19,$R13=0,$P13&lt;&gt;""),1,0)</f>
        <v>0</v>
      </c>
    </row>
    <row r="14" spans="1:61" ht="15" thickBot="1" x14ac:dyDescent="0.35">
      <c r="A14" s="28" t="str">
        <f>C8</f>
        <v>REMIREMONT "C"</v>
      </c>
      <c r="B14" s="29" t="s">
        <v>11</v>
      </c>
      <c r="C14" s="35" t="str">
        <f>C9</f>
        <v>RAON L'ETAPE "D"</v>
      </c>
      <c r="D14" s="62"/>
      <c r="E14" s="22" t="s">
        <v>12</v>
      </c>
      <c r="F14" s="65"/>
      <c r="M14" s="28" t="str">
        <f>C6</f>
        <v>MIRECOURT "C"</v>
      </c>
      <c r="N14" s="29" t="s">
        <v>11</v>
      </c>
      <c r="O14" s="35" t="str">
        <f>C9</f>
        <v>RAON L'ETAPE "D"</v>
      </c>
      <c r="P14" s="62"/>
      <c r="Q14" s="22" t="s">
        <v>12</v>
      </c>
      <c r="R14" s="65"/>
      <c r="T14">
        <f t="shared" si="24"/>
        <v>0</v>
      </c>
      <c r="U14" s="8">
        <f t="shared" si="25"/>
        <v>0</v>
      </c>
      <c r="V14" s="93">
        <f t="shared" si="26"/>
        <v>0</v>
      </c>
      <c r="W14">
        <f t="shared" si="27"/>
        <v>0</v>
      </c>
      <c r="X14" s="91">
        <f t="shared" si="28"/>
        <v>0</v>
      </c>
      <c r="Y14">
        <f t="shared" si="29"/>
        <v>0</v>
      </c>
      <c r="Z14" s="8">
        <f t="shared" si="30"/>
        <v>0</v>
      </c>
      <c r="AA14" s="93">
        <f t="shared" si="31"/>
        <v>0</v>
      </c>
      <c r="AB14">
        <f t="shared" si="32"/>
        <v>0</v>
      </c>
      <c r="AC14">
        <f t="shared" si="33"/>
        <v>0</v>
      </c>
      <c r="AE14">
        <f t="shared" si="34"/>
        <v>0</v>
      </c>
      <c r="AF14" s="8">
        <f t="shared" si="35"/>
        <v>0</v>
      </c>
      <c r="AG14" s="93">
        <f t="shared" si="36"/>
        <v>0</v>
      </c>
      <c r="AH14">
        <f t="shared" si="37"/>
        <v>0</v>
      </c>
      <c r="AI14">
        <f t="shared" si="38"/>
        <v>0</v>
      </c>
      <c r="AJ14">
        <f t="shared" si="39"/>
        <v>0</v>
      </c>
      <c r="AK14" s="8">
        <f t="shared" si="40"/>
        <v>0</v>
      </c>
      <c r="AL14" s="93">
        <f t="shared" si="41"/>
        <v>0</v>
      </c>
      <c r="AM14">
        <f t="shared" si="42"/>
        <v>0</v>
      </c>
      <c r="AN14">
        <f t="shared" si="43"/>
        <v>0</v>
      </c>
    </row>
    <row r="15" spans="1:61" ht="15" thickBot="1" x14ac:dyDescent="0.35">
      <c r="A15" s="2"/>
      <c r="B15" s="3"/>
      <c r="C15" s="3"/>
      <c r="D15" s="4"/>
      <c r="E15" s="5"/>
      <c r="F15" s="77"/>
      <c r="M15" s="6"/>
      <c r="N15" s="6"/>
      <c r="O15" s="6"/>
      <c r="Q15" s="7"/>
      <c r="R15" s="82"/>
      <c r="T15">
        <f t="shared" si="24"/>
        <v>0</v>
      </c>
      <c r="U15" s="8">
        <f t="shared" si="25"/>
        <v>0</v>
      </c>
      <c r="V15" s="93">
        <f t="shared" si="26"/>
        <v>0</v>
      </c>
      <c r="W15">
        <f t="shared" si="27"/>
        <v>0</v>
      </c>
      <c r="X15" s="91">
        <f t="shared" si="28"/>
        <v>0</v>
      </c>
      <c r="Y15">
        <f t="shared" si="29"/>
        <v>0</v>
      </c>
      <c r="Z15" s="8">
        <f t="shared" si="30"/>
        <v>0</v>
      </c>
      <c r="AA15" s="93">
        <f t="shared" si="31"/>
        <v>0</v>
      </c>
      <c r="AB15">
        <f t="shared" si="32"/>
        <v>0</v>
      </c>
      <c r="AC15">
        <f t="shared" si="33"/>
        <v>0</v>
      </c>
      <c r="AE15">
        <f t="shared" si="34"/>
        <v>0</v>
      </c>
      <c r="AF15" s="8">
        <f t="shared" si="35"/>
        <v>0</v>
      </c>
      <c r="AG15" s="93">
        <f t="shared" si="36"/>
        <v>0</v>
      </c>
      <c r="AH15">
        <f t="shared" si="37"/>
        <v>0</v>
      </c>
      <c r="AI15">
        <f t="shared" si="38"/>
        <v>0</v>
      </c>
      <c r="AJ15">
        <f t="shared" si="39"/>
        <v>0</v>
      </c>
      <c r="AK15" s="8">
        <f t="shared" si="40"/>
        <v>0</v>
      </c>
      <c r="AL15" s="93">
        <f t="shared" si="41"/>
        <v>0</v>
      </c>
      <c r="AM15">
        <f t="shared" si="42"/>
        <v>0</v>
      </c>
      <c r="AN15">
        <f t="shared" si="43"/>
        <v>0</v>
      </c>
    </row>
    <row r="16" spans="1:61" ht="15" thickBot="1" x14ac:dyDescent="0.35">
      <c r="A16" s="176" t="s">
        <v>105</v>
      </c>
      <c r="B16" s="177"/>
      <c r="C16" s="177"/>
      <c r="D16" s="177"/>
      <c r="E16" s="177"/>
      <c r="F16" s="178"/>
      <c r="M16" s="176" t="s">
        <v>109</v>
      </c>
      <c r="N16" s="177"/>
      <c r="O16" s="177"/>
      <c r="P16" s="177"/>
      <c r="Q16" s="177"/>
      <c r="R16" s="178"/>
      <c r="T16">
        <f t="shared" si="24"/>
        <v>0</v>
      </c>
      <c r="U16" s="8">
        <f t="shared" si="25"/>
        <v>0</v>
      </c>
      <c r="V16" s="93">
        <f t="shared" si="26"/>
        <v>0</v>
      </c>
      <c r="W16">
        <f t="shared" si="27"/>
        <v>0</v>
      </c>
      <c r="X16" s="91">
        <f t="shared" si="28"/>
        <v>0</v>
      </c>
      <c r="Y16">
        <f t="shared" si="29"/>
        <v>0</v>
      </c>
      <c r="Z16" s="8">
        <f t="shared" si="30"/>
        <v>0</v>
      </c>
      <c r="AA16" s="93">
        <f t="shared" si="31"/>
        <v>0</v>
      </c>
      <c r="AB16">
        <f t="shared" si="32"/>
        <v>0</v>
      </c>
      <c r="AC16">
        <f t="shared" si="33"/>
        <v>0</v>
      </c>
      <c r="AE16">
        <f t="shared" si="34"/>
        <v>0</v>
      </c>
      <c r="AF16" s="8">
        <f t="shared" si="35"/>
        <v>0</v>
      </c>
      <c r="AG16" s="93">
        <f t="shared" si="36"/>
        <v>0</v>
      </c>
      <c r="AH16">
        <f t="shared" si="37"/>
        <v>0</v>
      </c>
      <c r="AI16">
        <f t="shared" si="38"/>
        <v>0</v>
      </c>
      <c r="AJ16">
        <f t="shared" si="39"/>
        <v>0</v>
      </c>
      <c r="AK16" s="8">
        <f t="shared" si="40"/>
        <v>0</v>
      </c>
      <c r="AL16" s="93">
        <f t="shared" si="41"/>
        <v>0</v>
      </c>
      <c r="AM16">
        <f t="shared" si="42"/>
        <v>0</v>
      </c>
      <c r="AN16">
        <f t="shared" si="43"/>
        <v>0</v>
      </c>
    </row>
    <row r="17" spans="1:40" x14ac:dyDescent="0.3">
      <c r="A17" s="23" t="str">
        <f>C4</f>
        <v>AVIERE "D"</v>
      </c>
      <c r="B17" s="24" t="s">
        <v>11</v>
      </c>
      <c r="C17" s="31" t="str">
        <f>C6</f>
        <v>MIRECOURT "C"</v>
      </c>
      <c r="D17" s="60"/>
      <c r="E17" s="20" t="s">
        <v>12</v>
      </c>
      <c r="F17" s="63"/>
      <c r="M17" s="23" t="str">
        <f>C4</f>
        <v>AVIERE "D"</v>
      </c>
      <c r="N17" s="24" t="s">
        <v>11</v>
      </c>
      <c r="O17" s="31" t="str">
        <f>C9</f>
        <v>RAON L'ETAPE "D"</v>
      </c>
      <c r="P17" s="172"/>
      <c r="Q17" s="20" t="s">
        <v>12</v>
      </c>
      <c r="R17" s="63"/>
      <c r="T17">
        <f t="shared" si="24"/>
        <v>0</v>
      </c>
      <c r="U17" s="8">
        <f t="shared" si="25"/>
        <v>0</v>
      </c>
      <c r="V17" s="93">
        <f t="shared" si="26"/>
        <v>0</v>
      </c>
      <c r="W17">
        <f t="shared" si="27"/>
        <v>0</v>
      </c>
      <c r="X17" s="91">
        <f t="shared" si="28"/>
        <v>0</v>
      </c>
      <c r="Y17">
        <f t="shared" si="29"/>
        <v>0</v>
      </c>
      <c r="Z17" s="8">
        <f t="shared" si="30"/>
        <v>0</v>
      </c>
      <c r="AA17" s="93">
        <f t="shared" si="31"/>
        <v>0</v>
      </c>
      <c r="AB17">
        <f t="shared" si="32"/>
        <v>0</v>
      </c>
      <c r="AC17">
        <f t="shared" si="33"/>
        <v>0</v>
      </c>
      <c r="AE17">
        <f t="shared" si="34"/>
        <v>0</v>
      </c>
      <c r="AF17" s="8">
        <f t="shared" si="35"/>
        <v>0</v>
      </c>
      <c r="AG17" s="93">
        <f t="shared" si="36"/>
        <v>0</v>
      </c>
      <c r="AH17">
        <f t="shared" si="37"/>
        <v>0</v>
      </c>
      <c r="AI17">
        <f t="shared" si="38"/>
        <v>0</v>
      </c>
      <c r="AJ17">
        <f t="shared" si="39"/>
        <v>0</v>
      </c>
      <c r="AK17" s="8">
        <f t="shared" si="40"/>
        <v>0</v>
      </c>
      <c r="AL17" s="93">
        <f t="shared" si="41"/>
        <v>0</v>
      </c>
      <c r="AM17">
        <f t="shared" si="42"/>
        <v>0</v>
      </c>
      <c r="AN17">
        <f t="shared" si="43"/>
        <v>0</v>
      </c>
    </row>
    <row r="18" spans="1:40" x14ac:dyDescent="0.3">
      <c r="A18" s="79" t="str">
        <f>C8</f>
        <v>REMIREMONT "C"</v>
      </c>
      <c r="B18" s="33" t="s">
        <v>11</v>
      </c>
      <c r="C18" s="78" t="str">
        <f>C5</f>
        <v>LAMARCHE</v>
      </c>
      <c r="D18" s="61"/>
      <c r="E18" s="21" t="s">
        <v>12</v>
      </c>
      <c r="F18" s="64"/>
      <c r="M18" s="32" t="str">
        <f>C5</f>
        <v>LAMARCHE</v>
      </c>
      <c r="N18" s="33" t="s">
        <v>11</v>
      </c>
      <c r="O18" s="34" t="str">
        <f>C6</f>
        <v>MIRECOURT "C"</v>
      </c>
      <c r="P18" s="173"/>
      <c r="Q18" s="21" t="s">
        <v>12</v>
      </c>
      <c r="R18" s="64"/>
      <c r="T18">
        <f t="shared" si="24"/>
        <v>0</v>
      </c>
      <c r="U18" s="8">
        <f t="shared" si="25"/>
        <v>0</v>
      </c>
      <c r="V18" s="93">
        <f t="shared" si="26"/>
        <v>0</v>
      </c>
      <c r="W18">
        <f t="shared" si="27"/>
        <v>0</v>
      </c>
      <c r="X18" s="91">
        <f t="shared" si="28"/>
        <v>0</v>
      </c>
      <c r="Y18">
        <f t="shared" si="29"/>
        <v>0</v>
      </c>
      <c r="Z18" s="8">
        <f t="shared" si="30"/>
        <v>0</v>
      </c>
      <c r="AA18" s="93">
        <f t="shared" si="31"/>
        <v>0</v>
      </c>
      <c r="AB18">
        <f t="shared" si="32"/>
        <v>0</v>
      </c>
      <c r="AC18">
        <f t="shared" si="33"/>
        <v>0</v>
      </c>
      <c r="AE18">
        <f t="shared" si="34"/>
        <v>0</v>
      </c>
      <c r="AF18" s="8">
        <f t="shared" si="35"/>
        <v>0</v>
      </c>
      <c r="AG18" s="93">
        <f t="shared" si="36"/>
        <v>0</v>
      </c>
      <c r="AH18">
        <f t="shared" si="37"/>
        <v>0</v>
      </c>
      <c r="AI18">
        <f t="shared" si="38"/>
        <v>0</v>
      </c>
      <c r="AJ18">
        <f t="shared" si="39"/>
        <v>0</v>
      </c>
      <c r="AK18" s="8">
        <f t="shared" si="40"/>
        <v>0</v>
      </c>
      <c r="AL18" s="93">
        <f t="shared" si="41"/>
        <v>0</v>
      </c>
      <c r="AM18">
        <f t="shared" si="42"/>
        <v>0</v>
      </c>
      <c r="AN18">
        <f t="shared" si="43"/>
        <v>0</v>
      </c>
    </row>
    <row r="19" spans="1:40" ht="15" thickBot="1" x14ac:dyDescent="0.35">
      <c r="A19" s="28" t="str">
        <f>C7</f>
        <v>PLOMBIERES</v>
      </c>
      <c r="B19" s="29" t="s">
        <v>11</v>
      </c>
      <c r="C19" s="30" t="str">
        <f>C9</f>
        <v>RAON L'ETAPE "D"</v>
      </c>
      <c r="D19" s="62"/>
      <c r="E19" s="22" t="s">
        <v>12</v>
      </c>
      <c r="F19" s="65"/>
      <c r="M19" s="28" t="str">
        <f>C7</f>
        <v>PLOMBIERES</v>
      </c>
      <c r="N19" s="29" t="s">
        <v>11</v>
      </c>
      <c r="O19" s="35" t="str">
        <f>C8</f>
        <v>REMIREMONT "C"</v>
      </c>
      <c r="P19" s="174"/>
      <c r="Q19" s="22" t="s">
        <v>12</v>
      </c>
      <c r="R19" s="65"/>
      <c r="T19">
        <f t="shared" si="24"/>
        <v>0</v>
      </c>
      <c r="U19" s="8">
        <f t="shared" si="25"/>
        <v>0</v>
      </c>
      <c r="V19" s="93">
        <f t="shared" si="26"/>
        <v>0</v>
      </c>
      <c r="W19">
        <f t="shared" si="27"/>
        <v>0</v>
      </c>
      <c r="X19" s="91">
        <f t="shared" si="28"/>
        <v>0</v>
      </c>
      <c r="Y19">
        <f t="shared" si="29"/>
        <v>0</v>
      </c>
      <c r="Z19" s="8">
        <f t="shared" si="30"/>
        <v>0</v>
      </c>
      <c r="AA19" s="93">
        <f t="shared" si="31"/>
        <v>0</v>
      </c>
      <c r="AB19">
        <f t="shared" si="32"/>
        <v>0</v>
      </c>
      <c r="AC19">
        <f t="shared" si="33"/>
        <v>0</v>
      </c>
      <c r="AE19">
        <f t="shared" si="34"/>
        <v>0</v>
      </c>
      <c r="AF19" s="8">
        <f t="shared" si="35"/>
        <v>0</v>
      </c>
      <c r="AG19" s="93">
        <f t="shared" si="36"/>
        <v>0</v>
      </c>
      <c r="AH19">
        <f t="shared" si="37"/>
        <v>0</v>
      </c>
      <c r="AI19">
        <f t="shared" si="38"/>
        <v>0</v>
      </c>
      <c r="AJ19">
        <f t="shared" si="39"/>
        <v>0</v>
      </c>
      <c r="AK19" s="8">
        <f t="shared" si="40"/>
        <v>0</v>
      </c>
      <c r="AL19" s="93">
        <f t="shared" si="41"/>
        <v>0</v>
      </c>
      <c r="AM19">
        <f t="shared" si="42"/>
        <v>0</v>
      </c>
      <c r="AN19">
        <f t="shared" si="43"/>
        <v>0</v>
      </c>
    </row>
    <row r="20" spans="1:40" ht="15" thickBot="1" x14ac:dyDescent="0.35">
      <c r="M20" s="6"/>
      <c r="N20" s="6"/>
      <c r="O20" s="6"/>
      <c r="Q20" s="7"/>
      <c r="T20">
        <f t="shared" si="24"/>
        <v>0</v>
      </c>
      <c r="U20" s="8">
        <f t="shared" si="25"/>
        <v>0</v>
      </c>
      <c r="V20" s="93">
        <f t="shared" si="26"/>
        <v>0</v>
      </c>
      <c r="W20">
        <f t="shared" si="27"/>
        <v>0</v>
      </c>
      <c r="X20" s="91">
        <f t="shared" si="28"/>
        <v>0</v>
      </c>
      <c r="Y20">
        <f t="shared" si="29"/>
        <v>0</v>
      </c>
      <c r="Z20" s="8">
        <f t="shared" si="30"/>
        <v>0</v>
      </c>
      <c r="AA20" s="93">
        <f t="shared" si="31"/>
        <v>0</v>
      </c>
      <c r="AB20">
        <f t="shared" si="32"/>
        <v>0</v>
      </c>
      <c r="AC20">
        <f t="shared" si="33"/>
        <v>0</v>
      </c>
      <c r="AE20">
        <f t="shared" si="34"/>
        <v>0</v>
      </c>
      <c r="AF20" s="8">
        <f t="shared" si="35"/>
        <v>0</v>
      </c>
      <c r="AG20" s="93">
        <f t="shared" si="36"/>
        <v>0</v>
      </c>
      <c r="AH20">
        <f t="shared" si="37"/>
        <v>0</v>
      </c>
      <c r="AI20">
        <f t="shared" si="38"/>
        <v>0</v>
      </c>
      <c r="AJ20">
        <f t="shared" si="39"/>
        <v>0</v>
      </c>
      <c r="AK20" s="8">
        <f t="shared" si="40"/>
        <v>0</v>
      </c>
      <c r="AL20" s="93">
        <f t="shared" si="41"/>
        <v>0</v>
      </c>
      <c r="AM20">
        <f t="shared" si="42"/>
        <v>0</v>
      </c>
      <c r="AN20">
        <f t="shared" si="43"/>
        <v>0</v>
      </c>
    </row>
    <row r="21" spans="1:40" ht="15" thickBot="1" x14ac:dyDescent="0.35">
      <c r="A21" s="176" t="s">
        <v>121</v>
      </c>
      <c r="B21" s="177"/>
      <c r="C21" s="177"/>
      <c r="D21" s="177"/>
      <c r="E21" s="177"/>
      <c r="F21" s="178"/>
      <c r="T21">
        <f t="shared" si="24"/>
        <v>0</v>
      </c>
      <c r="U21" s="8">
        <f t="shared" si="25"/>
        <v>0</v>
      </c>
      <c r="V21" s="93">
        <f t="shared" si="26"/>
        <v>0</v>
      </c>
      <c r="W21">
        <f t="shared" si="27"/>
        <v>0</v>
      </c>
      <c r="X21" s="91">
        <f t="shared" si="28"/>
        <v>0</v>
      </c>
      <c r="Y21">
        <f t="shared" si="29"/>
        <v>0</v>
      </c>
      <c r="Z21" s="8">
        <f t="shared" si="30"/>
        <v>0</v>
      </c>
      <c r="AA21" s="93">
        <f t="shared" si="31"/>
        <v>0</v>
      </c>
      <c r="AB21">
        <f t="shared" si="32"/>
        <v>0</v>
      </c>
      <c r="AC21">
        <f t="shared" si="33"/>
        <v>0</v>
      </c>
      <c r="AE21">
        <f t="shared" si="34"/>
        <v>0</v>
      </c>
      <c r="AF21" s="8">
        <f t="shared" si="35"/>
        <v>0</v>
      </c>
      <c r="AG21" s="93">
        <f t="shared" si="36"/>
        <v>0</v>
      </c>
      <c r="AH21">
        <f t="shared" si="37"/>
        <v>0</v>
      </c>
      <c r="AI21">
        <f t="shared" si="38"/>
        <v>0</v>
      </c>
      <c r="AJ21">
        <f t="shared" si="39"/>
        <v>0</v>
      </c>
      <c r="AK21" s="8">
        <f t="shared" si="40"/>
        <v>0</v>
      </c>
      <c r="AL21" s="93">
        <f t="shared" si="41"/>
        <v>0</v>
      </c>
      <c r="AM21">
        <f t="shared" si="42"/>
        <v>0</v>
      </c>
      <c r="AN21">
        <f t="shared" si="43"/>
        <v>0</v>
      </c>
    </row>
    <row r="22" spans="1:40" x14ac:dyDescent="0.3">
      <c r="A22" s="79" t="str">
        <f>C4</f>
        <v>AVIERE "D"</v>
      </c>
      <c r="B22" s="80" t="s">
        <v>11</v>
      </c>
      <c r="C22" s="81" t="str">
        <f>C7</f>
        <v>PLOMBIERES</v>
      </c>
      <c r="D22" s="60"/>
      <c r="E22" s="20" t="s">
        <v>12</v>
      </c>
      <c r="F22" s="63"/>
      <c r="T22">
        <f t="shared" si="24"/>
        <v>0</v>
      </c>
      <c r="U22" s="8">
        <f t="shared" si="25"/>
        <v>0</v>
      </c>
      <c r="V22" s="93">
        <f t="shared" si="26"/>
        <v>0</v>
      </c>
      <c r="W22">
        <f t="shared" si="27"/>
        <v>0</v>
      </c>
      <c r="X22" s="91">
        <f t="shared" si="28"/>
        <v>0</v>
      </c>
      <c r="Y22">
        <f t="shared" si="29"/>
        <v>0</v>
      </c>
      <c r="Z22" s="8">
        <f t="shared" si="30"/>
        <v>0</v>
      </c>
      <c r="AA22" s="93">
        <f t="shared" si="31"/>
        <v>0</v>
      </c>
      <c r="AB22">
        <f t="shared" si="32"/>
        <v>0</v>
      </c>
      <c r="AC22">
        <f t="shared" si="33"/>
        <v>0</v>
      </c>
      <c r="AE22">
        <f t="shared" si="34"/>
        <v>0</v>
      </c>
      <c r="AF22" s="8">
        <f t="shared" si="35"/>
        <v>0</v>
      </c>
      <c r="AG22" s="93">
        <f t="shared" si="36"/>
        <v>0</v>
      </c>
      <c r="AH22">
        <f t="shared" si="37"/>
        <v>0</v>
      </c>
      <c r="AI22">
        <f t="shared" si="38"/>
        <v>0</v>
      </c>
      <c r="AJ22">
        <f t="shared" si="39"/>
        <v>0</v>
      </c>
      <c r="AK22" s="8">
        <f t="shared" si="40"/>
        <v>0</v>
      </c>
      <c r="AL22" s="93">
        <f t="shared" si="41"/>
        <v>0</v>
      </c>
      <c r="AM22">
        <f t="shared" si="42"/>
        <v>0</v>
      </c>
      <c r="AN22">
        <f t="shared" si="43"/>
        <v>0</v>
      </c>
    </row>
    <row r="23" spans="1:40" x14ac:dyDescent="0.3">
      <c r="A23" s="32" t="str">
        <f>C5</f>
        <v>LAMARCHE</v>
      </c>
      <c r="B23" s="26" t="s">
        <v>11</v>
      </c>
      <c r="C23" s="34" t="str">
        <f>C9</f>
        <v>RAON L'ETAPE "D"</v>
      </c>
      <c r="D23" s="61"/>
      <c r="E23" s="21" t="s">
        <v>12</v>
      </c>
      <c r="F23" s="64"/>
      <c r="T23">
        <f t="shared" si="24"/>
        <v>0</v>
      </c>
      <c r="U23" s="8">
        <f t="shared" si="25"/>
        <v>0</v>
      </c>
      <c r="V23" s="93">
        <f t="shared" si="26"/>
        <v>0</v>
      </c>
      <c r="W23">
        <f t="shared" si="27"/>
        <v>0</v>
      </c>
      <c r="X23" s="91">
        <f t="shared" si="28"/>
        <v>0</v>
      </c>
      <c r="Y23">
        <f t="shared" si="29"/>
        <v>0</v>
      </c>
      <c r="Z23" s="8">
        <f t="shared" si="30"/>
        <v>0</v>
      </c>
      <c r="AA23" s="93">
        <f t="shared" si="31"/>
        <v>0</v>
      </c>
      <c r="AB23">
        <f t="shared" si="32"/>
        <v>0</v>
      </c>
      <c r="AC23">
        <f t="shared" si="33"/>
        <v>0</v>
      </c>
      <c r="AE23">
        <f t="shared" si="34"/>
        <v>0</v>
      </c>
      <c r="AF23" s="8">
        <f t="shared" si="35"/>
        <v>0</v>
      </c>
      <c r="AG23" s="93">
        <f t="shared" si="36"/>
        <v>0</v>
      </c>
      <c r="AH23">
        <f t="shared" si="37"/>
        <v>0</v>
      </c>
      <c r="AI23">
        <f t="shared" si="38"/>
        <v>0</v>
      </c>
      <c r="AJ23">
        <f t="shared" si="39"/>
        <v>0</v>
      </c>
      <c r="AK23" s="8">
        <f t="shared" si="40"/>
        <v>0</v>
      </c>
      <c r="AL23" s="93">
        <f t="shared" si="41"/>
        <v>0</v>
      </c>
      <c r="AM23">
        <f t="shared" si="42"/>
        <v>0</v>
      </c>
      <c r="AN23">
        <f t="shared" si="43"/>
        <v>0</v>
      </c>
    </row>
    <row r="24" spans="1:40" ht="15" thickBot="1" x14ac:dyDescent="0.35">
      <c r="A24" s="28" t="str">
        <f>C6</f>
        <v>MIRECOURT "C"</v>
      </c>
      <c r="B24" s="94" t="s">
        <v>11</v>
      </c>
      <c r="C24" s="35" t="str">
        <f>C8</f>
        <v>REMIREMONT "C"</v>
      </c>
      <c r="D24" s="62"/>
      <c r="E24" s="22" t="s">
        <v>12</v>
      </c>
      <c r="F24" s="65"/>
      <c r="T24">
        <f t="shared" si="24"/>
        <v>0</v>
      </c>
      <c r="U24" s="8">
        <f t="shared" si="25"/>
        <v>0</v>
      </c>
      <c r="V24" s="93">
        <f t="shared" si="26"/>
        <v>0</v>
      </c>
      <c r="W24">
        <f t="shared" si="27"/>
        <v>0</v>
      </c>
      <c r="X24" s="91">
        <f t="shared" si="28"/>
        <v>0</v>
      </c>
      <c r="Y24">
        <f t="shared" si="29"/>
        <v>0</v>
      </c>
      <c r="Z24" s="8">
        <f t="shared" si="30"/>
        <v>0</v>
      </c>
      <c r="AA24" s="93">
        <f t="shared" si="31"/>
        <v>0</v>
      </c>
      <c r="AB24">
        <f t="shared" si="32"/>
        <v>0</v>
      </c>
      <c r="AC24">
        <f t="shared" si="33"/>
        <v>0</v>
      </c>
      <c r="AE24">
        <f t="shared" si="34"/>
        <v>0</v>
      </c>
      <c r="AF24" s="8">
        <f t="shared" si="35"/>
        <v>0</v>
      </c>
      <c r="AG24" s="93">
        <f t="shared" si="36"/>
        <v>0</v>
      </c>
      <c r="AH24">
        <f t="shared" si="37"/>
        <v>0</v>
      </c>
      <c r="AI24">
        <f t="shared" si="38"/>
        <v>0</v>
      </c>
      <c r="AJ24">
        <f t="shared" si="39"/>
        <v>0</v>
      </c>
      <c r="AK24" s="8">
        <f t="shared" si="40"/>
        <v>0</v>
      </c>
      <c r="AL24" s="93">
        <f t="shared" si="41"/>
        <v>0</v>
      </c>
      <c r="AM24">
        <f t="shared" si="42"/>
        <v>0</v>
      </c>
      <c r="AN24">
        <f t="shared" si="43"/>
        <v>0</v>
      </c>
    </row>
    <row r="25" spans="1:40" x14ac:dyDescent="0.3">
      <c r="M25" s="47"/>
      <c r="T25">
        <f t="shared" si="24"/>
        <v>0</v>
      </c>
      <c r="U25" s="8">
        <f t="shared" si="25"/>
        <v>0</v>
      </c>
      <c r="V25" s="93">
        <f t="shared" si="26"/>
        <v>0</v>
      </c>
      <c r="W25">
        <f t="shared" si="27"/>
        <v>0</v>
      </c>
      <c r="X25" s="91">
        <f t="shared" si="28"/>
        <v>0</v>
      </c>
      <c r="Y25">
        <f t="shared" si="29"/>
        <v>0</v>
      </c>
      <c r="Z25" s="8">
        <f t="shared" si="30"/>
        <v>0</v>
      </c>
      <c r="AA25" s="93">
        <f t="shared" si="31"/>
        <v>0</v>
      </c>
      <c r="AB25">
        <f t="shared" si="32"/>
        <v>0</v>
      </c>
      <c r="AC25">
        <f t="shared" si="33"/>
        <v>0</v>
      </c>
      <c r="AE25">
        <f t="shared" si="34"/>
        <v>0</v>
      </c>
      <c r="AF25" s="8">
        <f t="shared" si="35"/>
        <v>0</v>
      </c>
      <c r="AG25" s="93">
        <f t="shared" si="36"/>
        <v>0</v>
      </c>
      <c r="AH25">
        <f t="shared" si="37"/>
        <v>0</v>
      </c>
      <c r="AI25">
        <f t="shared" si="38"/>
        <v>0</v>
      </c>
      <c r="AJ25">
        <f t="shared" si="39"/>
        <v>0</v>
      </c>
      <c r="AK25" s="8">
        <f t="shared" si="40"/>
        <v>0</v>
      </c>
      <c r="AL25" s="93">
        <f t="shared" si="41"/>
        <v>0</v>
      </c>
      <c r="AM25">
        <f t="shared" si="42"/>
        <v>0</v>
      </c>
      <c r="AN25">
        <f t="shared" si="43"/>
        <v>0</v>
      </c>
    </row>
    <row r="26" spans="1:40" x14ac:dyDescent="0.3">
      <c r="A26" s="37"/>
      <c r="B26" s="37"/>
      <c r="C26" s="37"/>
      <c r="D26" s="37"/>
      <c r="E26" s="37"/>
      <c r="F26" s="38"/>
      <c r="M26" s="47"/>
      <c r="T26">
        <f t="shared" si="24"/>
        <v>0</v>
      </c>
      <c r="U26" s="8">
        <f t="shared" si="25"/>
        <v>0</v>
      </c>
      <c r="V26" s="93">
        <f t="shared" si="26"/>
        <v>0</v>
      </c>
      <c r="W26">
        <f t="shared" si="27"/>
        <v>0</v>
      </c>
      <c r="X26" s="91">
        <f t="shared" si="28"/>
        <v>0</v>
      </c>
      <c r="Y26">
        <f t="shared" si="29"/>
        <v>0</v>
      </c>
      <c r="Z26" s="8">
        <f t="shared" si="30"/>
        <v>0</v>
      </c>
      <c r="AA26" s="93">
        <f t="shared" si="31"/>
        <v>0</v>
      </c>
      <c r="AB26">
        <f t="shared" si="32"/>
        <v>0</v>
      </c>
      <c r="AC26">
        <f t="shared" si="33"/>
        <v>0</v>
      </c>
      <c r="AE26">
        <f t="shared" si="34"/>
        <v>0</v>
      </c>
      <c r="AF26" s="8">
        <f t="shared" si="35"/>
        <v>0</v>
      </c>
      <c r="AG26" s="93">
        <f t="shared" si="36"/>
        <v>0</v>
      </c>
      <c r="AH26">
        <f t="shared" si="37"/>
        <v>0</v>
      </c>
      <c r="AI26">
        <f t="shared" si="38"/>
        <v>0</v>
      </c>
      <c r="AJ26">
        <f t="shared" si="39"/>
        <v>0</v>
      </c>
      <c r="AK26" s="8">
        <f t="shared" si="40"/>
        <v>0</v>
      </c>
      <c r="AL26" s="93">
        <f t="shared" si="41"/>
        <v>0</v>
      </c>
      <c r="AM26">
        <f t="shared" si="42"/>
        <v>0</v>
      </c>
      <c r="AN26">
        <f t="shared" si="43"/>
        <v>0</v>
      </c>
    </row>
    <row r="27" spans="1:40" x14ac:dyDescent="0.3">
      <c r="A27" s="37"/>
      <c r="B27" s="37"/>
      <c r="C27" s="37"/>
      <c r="D27" s="37"/>
      <c r="E27" s="37"/>
      <c r="F27" s="38"/>
      <c r="M27" s="47"/>
      <c r="T27">
        <f t="shared" si="24"/>
        <v>0</v>
      </c>
      <c r="U27" s="8">
        <f t="shared" si="25"/>
        <v>0</v>
      </c>
      <c r="V27" s="93">
        <f t="shared" si="26"/>
        <v>0</v>
      </c>
      <c r="W27">
        <f t="shared" si="27"/>
        <v>0</v>
      </c>
      <c r="X27" s="91">
        <f t="shared" si="28"/>
        <v>0</v>
      </c>
      <c r="Y27">
        <f t="shared" si="29"/>
        <v>0</v>
      </c>
      <c r="Z27" s="8">
        <f t="shared" si="30"/>
        <v>0</v>
      </c>
      <c r="AA27" s="93">
        <f t="shared" si="31"/>
        <v>0</v>
      </c>
      <c r="AB27">
        <f t="shared" si="32"/>
        <v>0</v>
      </c>
      <c r="AC27">
        <f t="shared" si="33"/>
        <v>0</v>
      </c>
      <c r="AE27">
        <f t="shared" si="34"/>
        <v>0</v>
      </c>
      <c r="AF27" s="8">
        <f t="shared" si="35"/>
        <v>0</v>
      </c>
      <c r="AG27" s="93">
        <f t="shared" si="36"/>
        <v>0</v>
      </c>
      <c r="AH27">
        <f t="shared" si="37"/>
        <v>0</v>
      </c>
      <c r="AI27">
        <f t="shared" si="38"/>
        <v>0</v>
      </c>
      <c r="AJ27">
        <f t="shared" si="39"/>
        <v>0</v>
      </c>
      <c r="AK27" s="8">
        <f t="shared" si="40"/>
        <v>0</v>
      </c>
      <c r="AL27" s="93">
        <f t="shared" si="41"/>
        <v>0</v>
      </c>
      <c r="AM27">
        <f t="shared" si="42"/>
        <v>0</v>
      </c>
      <c r="AN27">
        <f t="shared" si="43"/>
        <v>0</v>
      </c>
    </row>
    <row r="28" spans="1:40" x14ac:dyDescent="0.3">
      <c r="T28">
        <f t="shared" si="24"/>
        <v>0</v>
      </c>
      <c r="U28" s="8">
        <f t="shared" si="25"/>
        <v>0</v>
      </c>
      <c r="V28" s="93">
        <f t="shared" si="26"/>
        <v>0</v>
      </c>
      <c r="W28">
        <f t="shared" si="27"/>
        <v>0</v>
      </c>
      <c r="X28" s="91">
        <f t="shared" si="28"/>
        <v>0</v>
      </c>
      <c r="Y28">
        <f t="shared" si="29"/>
        <v>0</v>
      </c>
      <c r="Z28" s="8">
        <f t="shared" si="30"/>
        <v>0</v>
      </c>
      <c r="AA28" s="93">
        <f t="shared" si="31"/>
        <v>0</v>
      </c>
      <c r="AB28">
        <f t="shared" si="32"/>
        <v>0</v>
      </c>
      <c r="AC28">
        <f t="shared" si="33"/>
        <v>0</v>
      </c>
      <c r="AE28">
        <f t="shared" si="34"/>
        <v>0</v>
      </c>
      <c r="AF28" s="8">
        <f t="shared" si="35"/>
        <v>0</v>
      </c>
      <c r="AG28" s="93">
        <f t="shared" si="36"/>
        <v>0</v>
      </c>
      <c r="AH28">
        <f t="shared" si="37"/>
        <v>0</v>
      </c>
      <c r="AI28">
        <f t="shared" si="38"/>
        <v>0</v>
      </c>
      <c r="AJ28">
        <f t="shared" si="39"/>
        <v>0</v>
      </c>
      <c r="AK28" s="8">
        <f t="shared" si="40"/>
        <v>0</v>
      </c>
      <c r="AL28" s="93">
        <f t="shared" si="41"/>
        <v>0</v>
      </c>
      <c r="AM28">
        <f t="shared" si="42"/>
        <v>0</v>
      </c>
      <c r="AN28">
        <f t="shared" si="43"/>
        <v>0</v>
      </c>
    </row>
    <row r="29" spans="1:40" x14ac:dyDescent="0.3">
      <c r="U29" s="8"/>
      <c r="V29" s="8"/>
      <c r="Z29" s="8"/>
      <c r="AA29" s="8"/>
      <c r="AF29" s="8"/>
      <c r="AG29" s="8"/>
      <c r="AK29" s="8"/>
      <c r="AL29" s="8"/>
    </row>
  </sheetData>
  <mergeCells count="17">
    <mergeCell ref="A11:F11"/>
    <mergeCell ref="M11:R11"/>
    <mergeCell ref="A16:F16"/>
    <mergeCell ref="M16:R16"/>
    <mergeCell ref="A21:F21"/>
    <mergeCell ref="AJ10:AN10"/>
    <mergeCell ref="A1:R1"/>
    <mergeCell ref="N3:P3"/>
    <mergeCell ref="N4:O4"/>
    <mergeCell ref="N5:O5"/>
    <mergeCell ref="N6:O6"/>
    <mergeCell ref="N7:O7"/>
    <mergeCell ref="N8:O8"/>
    <mergeCell ref="N9:O9"/>
    <mergeCell ref="T10:X10"/>
    <mergeCell ref="Y10:AC10"/>
    <mergeCell ref="AE10:AI10"/>
  </mergeCells>
  <printOptions horizontalCentered="1"/>
  <pageMargins left="0.11811023622047245" right="0.11811023622047245" top="0.15748031496062992" bottom="0.15748031496062992" header="0" footer="0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BI29"/>
  <sheetViews>
    <sheetView showGridLines="0" workbookViewId="0">
      <selection activeCell="D12" sqref="D12"/>
    </sheetView>
  </sheetViews>
  <sheetFormatPr baseColWidth="10" defaultRowHeight="14.4" x14ac:dyDescent="0.3"/>
  <cols>
    <col min="1" max="1" width="18.6640625" customWidth="1"/>
    <col min="2" max="2" width="7.6640625" customWidth="1"/>
    <col min="3" max="3" width="18.44140625" customWidth="1"/>
    <col min="4" max="12" width="3.6640625" customWidth="1"/>
    <col min="13" max="13" width="18.6640625" customWidth="1"/>
    <col min="14" max="14" width="7.6640625" customWidth="1"/>
    <col min="15" max="15" width="21" customWidth="1"/>
    <col min="16" max="18" width="3.6640625" customWidth="1"/>
    <col min="19" max="19" width="11.44140625" hidden="1" customWidth="1"/>
    <col min="20" max="20" width="7.109375" hidden="1" customWidth="1"/>
    <col min="21" max="21" width="2.6640625" hidden="1" customWidth="1"/>
    <col min="22" max="22" width="2.44140625" hidden="1" customWidth="1"/>
    <col min="23" max="23" width="2.5546875" hidden="1" customWidth="1"/>
    <col min="24" max="25" width="2" hidden="1" customWidth="1"/>
    <col min="26" max="26" width="2.33203125" hidden="1" customWidth="1"/>
    <col min="27" max="27" width="2.44140625" hidden="1" customWidth="1"/>
    <col min="28" max="28" width="2.5546875" hidden="1" customWidth="1"/>
    <col min="29" max="29" width="2" hidden="1" customWidth="1"/>
    <col min="30" max="30" width="4.88671875" hidden="1" customWidth="1"/>
    <col min="31" max="31" width="2" hidden="1" customWidth="1"/>
    <col min="32" max="32" width="2.33203125" hidden="1" customWidth="1"/>
    <col min="33" max="33" width="2.44140625" hidden="1" customWidth="1"/>
    <col min="34" max="34" width="2.5546875" hidden="1" customWidth="1"/>
    <col min="35" max="35" width="2" hidden="1" customWidth="1"/>
    <col min="36" max="36" width="9.44140625" hidden="1" customWidth="1"/>
    <col min="37" max="37" width="2.33203125" hidden="1" customWidth="1"/>
    <col min="38" max="38" width="2.44140625" hidden="1" customWidth="1"/>
    <col min="39" max="39" width="2.5546875" hidden="1" customWidth="1"/>
    <col min="40" max="40" width="2" hidden="1" customWidth="1"/>
    <col min="41" max="44" width="11.44140625" hidden="1" customWidth="1"/>
    <col min="45" max="46" width="11.5546875" hidden="1" customWidth="1"/>
    <col min="47" max="49" width="14" hidden="1" customWidth="1"/>
    <col min="50" max="50" width="13" style="7" hidden="1" customWidth="1"/>
    <col min="51" max="58" width="11.5546875" hidden="1" customWidth="1"/>
    <col min="59" max="59" width="14.44140625" hidden="1" customWidth="1"/>
    <col min="60" max="61" width="11.5546875" hidden="1" customWidth="1"/>
    <col min="62" max="63" width="11.5546875" customWidth="1"/>
    <col min="64" max="64" width="1.88671875" customWidth="1"/>
  </cols>
  <sheetData>
    <row r="1" spans="1:61" ht="23.4" thickBot="1" x14ac:dyDescent="0.35">
      <c r="A1" s="180" t="s">
        <v>28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2"/>
      <c r="AW1" s="42">
        <v>1</v>
      </c>
      <c r="AX1" s="42">
        <v>2</v>
      </c>
      <c r="AY1" s="42">
        <v>3</v>
      </c>
      <c r="AZ1" s="42">
        <v>4</v>
      </c>
      <c r="BA1" s="42">
        <v>5</v>
      </c>
      <c r="BB1" s="42">
        <v>6</v>
      </c>
    </row>
    <row r="2" spans="1:61" ht="11.25" customHeight="1" thickBot="1" x14ac:dyDescent="0.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AW2" s="42">
        <f t="shared" ref="AW2:BB2" si="0">MAX(AW4:AW9)</f>
        <v>10006</v>
      </c>
      <c r="AX2" s="43">
        <f t="shared" si="0"/>
        <v>10005</v>
      </c>
      <c r="AY2" s="42">
        <f t="shared" si="0"/>
        <v>10004</v>
      </c>
      <c r="AZ2" s="42">
        <f t="shared" si="0"/>
        <v>10003</v>
      </c>
      <c r="BA2" s="42">
        <f t="shared" si="0"/>
        <v>10002</v>
      </c>
      <c r="BB2" s="42">
        <f t="shared" si="0"/>
        <v>10001</v>
      </c>
    </row>
    <row r="3" spans="1:61" ht="18" customHeight="1" thickBot="1" x14ac:dyDescent="0.35">
      <c r="A3" s="175" t="s">
        <v>135</v>
      </c>
      <c r="B3" s="9"/>
      <c r="C3" s="75" t="s">
        <v>0</v>
      </c>
      <c r="D3" s="16" t="s">
        <v>1</v>
      </c>
      <c r="E3" s="18" t="s">
        <v>2</v>
      </c>
      <c r="F3" s="18" t="s">
        <v>3</v>
      </c>
      <c r="G3" s="18" t="s">
        <v>4</v>
      </c>
      <c r="H3" s="19" t="s">
        <v>5</v>
      </c>
      <c r="I3" s="16" t="s">
        <v>6</v>
      </c>
      <c r="J3" s="17" t="s">
        <v>7</v>
      </c>
      <c r="K3" s="76" t="s">
        <v>8</v>
      </c>
      <c r="L3" s="17" t="s">
        <v>9</v>
      </c>
      <c r="M3" s="9"/>
      <c r="N3" s="176" t="s">
        <v>10</v>
      </c>
      <c r="O3" s="177"/>
      <c r="P3" s="185"/>
      <c r="Q3" s="17" t="s">
        <v>9</v>
      </c>
      <c r="R3" s="17" t="s">
        <v>8</v>
      </c>
      <c r="S3">
        <f>COUNT(P4:P9)</f>
        <v>6</v>
      </c>
      <c r="AR3" t="s">
        <v>9</v>
      </c>
      <c r="AS3" t="s">
        <v>8</v>
      </c>
      <c r="AT3" t="s">
        <v>16</v>
      </c>
      <c r="AU3" t="s">
        <v>20</v>
      </c>
      <c r="AX3"/>
      <c r="BD3" t="s">
        <v>19</v>
      </c>
      <c r="BE3" t="s">
        <v>18</v>
      </c>
      <c r="BG3" t="s">
        <v>17</v>
      </c>
      <c r="BH3" t="s">
        <v>9</v>
      </c>
      <c r="BI3" t="s">
        <v>8</v>
      </c>
    </row>
    <row r="4" spans="1:61" ht="15" thickBot="1" x14ac:dyDescent="0.35">
      <c r="A4" s="38" t="s">
        <v>136</v>
      </c>
      <c r="C4" s="95" t="s">
        <v>44</v>
      </c>
      <c r="D4" s="51">
        <f>SUMIF($A:$A,$C4,T:T)+SUMIF($C:$C,$C4,Y:Y)+SUMIF($M:$M,$C4,AE:AE)+SUMIF($O:$O,$C4,AJ:AJ)</f>
        <v>0</v>
      </c>
      <c r="E4" s="52">
        <f>SUMIF($A:$A,$C4,U:U)+SUMIF($C:$C,$C4,Z:Z)+SUMIF($M:$M,$C4,AF:AF)+SUMIF($O:$O,$C4,AK:AK)</f>
        <v>0</v>
      </c>
      <c r="F4" s="52">
        <f t="shared" ref="E4:H9" si="1">SUMIF($A:$A,$C4,V:V)+SUMIF($C:$C,$C4,AA:AA)+SUMIF($M:$M,$C4,AG:AG)+SUMIF($O:$O,$C4,AL:AL)</f>
        <v>0</v>
      </c>
      <c r="G4" s="52">
        <f t="shared" si="1"/>
        <v>0</v>
      </c>
      <c r="H4" s="53">
        <f t="shared" si="1"/>
        <v>0</v>
      </c>
      <c r="I4" s="67">
        <f t="shared" ref="I4:I9" si="2">SUMIF($A$12:$A$240,$C4,$D$12:$D$240)+SUMIF($C$12:$C$240,$C4,$F$12:$F$240)+SUMIF($M$12:$M$240,$C4,$P$12:$P$240)+SUMIF($O$12:$O$240,$C4,$R$12:$R$240)</f>
        <v>0</v>
      </c>
      <c r="J4" s="68">
        <f t="shared" ref="J4:J9" si="3">SUMIF($A$12:$A$240,$C4,$F$12:$F$240)+SUMIF($C$12:$C$240,$C4,$D$12:$D$240)+SUMIF($M$12:$M$240,$C4,$R$12:$R$240)+SUMIF($O$12:$O$240,$C4,$P$12:$P$240)</f>
        <v>0</v>
      </c>
      <c r="K4" s="13">
        <f>SUM(I4-J4)</f>
        <v>0</v>
      </c>
      <c r="L4" s="10">
        <f>SUM(E4+E4+E4+F4+G4+G4)</f>
        <v>0</v>
      </c>
      <c r="N4" s="183" t="str">
        <f>IF($D$12="","",BG4)</f>
        <v/>
      </c>
      <c r="O4" s="184"/>
      <c r="P4" s="48">
        <v>1</v>
      </c>
      <c r="Q4" s="36">
        <f ca="1">BH4</f>
        <v>0</v>
      </c>
      <c r="R4" s="73">
        <f ca="1">BI4</f>
        <v>0</v>
      </c>
      <c r="S4">
        <f>COUNTIF($T$4:$T$9,"&lt;="&amp;T4)</f>
        <v>6</v>
      </c>
      <c r="T4">
        <f>L4*10000+K4</f>
        <v>0</v>
      </c>
      <c r="U4">
        <f>$S$3-S4+1</f>
        <v>1</v>
      </c>
      <c r="AP4" t="str">
        <f ca="1">BG4</f>
        <v>EPINAL LA VIERGE "A"</v>
      </c>
      <c r="AR4" s="46">
        <f>L4</f>
        <v>0</v>
      </c>
      <c r="AS4" s="46">
        <f>K4</f>
        <v>0</v>
      </c>
      <c r="AT4" s="46">
        <v>1</v>
      </c>
      <c r="AU4" s="41">
        <f>AR4*1000000+(1000+AS4)*10+AT4</f>
        <v>10001</v>
      </c>
      <c r="AW4">
        <f>AU4</f>
        <v>10001</v>
      </c>
      <c r="AX4">
        <f>IF(AW4=$AW$2,0,AW4)</f>
        <v>10001</v>
      </c>
      <c r="AY4">
        <f>IF(AX4=$AX$2,0,AX4)</f>
        <v>10001</v>
      </c>
      <c r="AZ4">
        <f>IF(AY4=$AY$2,0,AY4)</f>
        <v>10001</v>
      </c>
      <c r="BA4">
        <f>IF(AZ4=$AZ$2,0,AZ4)</f>
        <v>10001</v>
      </c>
      <c r="BB4">
        <f>IF(BA4=$BA$2,0,BA4)</f>
        <v>10001</v>
      </c>
      <c r="BD4" t="s">
        <v>21</v>
      </c>
      <c r="BE4" s="44">
        <f>MATCH($AW$2,$AU$4:AU9,0)</f>
        <v>6</v>
      </c>
      <c r="BG4" s="40" t="str">
        <f ca="1">OFFSET($C$4,BE4-1,0,1,1)</f>
        <v>EPINAL LA VIERGE "A"</v>
      </c>
      <c r="BH4" s="45">
        <f ca="1">OFFSET($L$4,BE4-1,0,1,1)</f>
        <v>0</v>
      </c>
      <c r="BI4" s="45">
        <f ca="1">OFFSET($K$4,BE4-1,0,1,1)</f>
        <v>0</v>
      </c>
    </row>
    <row r="5" spans="1:61" ht="15" thickBot="1" x14ac:dyDescent="0.35">
      <c r="A5" s="38" t="s">
        <v>137</v>
      </c>
      <c r="C5" s="95" t="s">
        <v>45</v>
      </c>
      <c r="D5" s="54">
        <f>SUMIF($A:$A,$C5,T:T)+SUMIF($C:$C,$C5,Y:Y)+SUMIF($M:$M,$C5,AE:AE)+SUMIF($O:$O,$C5,AJ:AJ)</f>
        <v>0</v>
      </c>
      <c r="E5" s="55">
        <f t="shared" si="1"/>
        <v>0</v>
      </c>
      <c r="F5" s="55">
        <f t="shared" si="1"/>
        <v>0</v>
      </c>
      <c r="G5" s="55">
        <f t="shared" si="1"/>
        <v>0</v>
      </c>
      <c r="H5" s="66">
        <f t="shared" si="1"/>
        <v>0</v>
      </c>
      <c r="I5" s="69">
        <f t="shared" si="2"/>
        <v>0</v>
      </c>
      <c r="J5" s="70">
        <f t="shared" si="3"/>
        <v>0</v>
      </c>
      <c r="K5" s="14">
        <f t="shared" ref="K5:K9" si="4">SUM(I5-J5)</f>
        <v>0</v>
      </c>
      <c r="L5" s="11">
        <f t="shared" ref="L5:L9" si="5">SUM(E5+E5+E5+F5+G5+G5)</f>
        <v>0</v>
      </c>
      <c r="N5" s="183" t="str">
        <f t="shared" ref="N5:N9" si="6">IF($D$12="","",BG5)</f>
        <v/>
      </c>
      <c r="O5" s="184"/>
      <c r="P5" s="48">
        <v>2</v>
      </c>
      <c r="Q5" s="36">
        <f t="shared" ref="Q5:R9" ca="1" si="7">BH5</f>
        <v>0</v>
      </c>
      <c r="R5" s="73">
        <f t="shared" ca="1" si="7"/>
        <v>0</v>
      </c>
      <c r="S5">
        <f t="shared" ref="S5:S9" si="8">COUNTIF($T$4:$T$9,"&lt;="&amp;T5)</f>
        <v>6</v>
      </c>
      <c r="T5">
        <f t="shared" ref="T5:T9" si="9">L5*10000+K5</f>
        <v>0</v>
      </c>
      <c r="U5">
        <f t="shared" ref="U5:U9" si="10">$S$3-S5+1</f>
        <v>1</v>
      </c>
      <c r="AP5" t="str">
        <f t="shared" ref="AP5:AP9" ca="1" si="11">BG5</f>
        <v>THAON "A"</v>
      </c>
      <c r="AR5" s="46">
        <f t="shared" ref="AR5:AR9" si="12">L5</f>
        <v>0</v>
      </c>
      <c r="AS5" s="46">
        <f t="shared" ref="AS5:AS9" si="13">K5</f>
        <v>0</v>
      </c>
      <c r="AT5" s="46">
        <v>2</v>
      </c>
      <c r="AU5" s="41">
        <f t="shared" ref="AU5:AU9" si="14">AR5*1000000+(1000+AS5)*10+AT5</f>
        <v>10002</v>
      </c>
      <c r="AW5">
        <f t="shared" ref="AW5:AW9" si="15">AU5</f>
        <v>10002</v>
      </c>
      <c r="AX5">
        <f t="shared" ref="AX5:AX9" si="16">IF(AW5=$AW$2,0,AW5)</f>
        <v>10002</v>
      </c>
      <c r="AY5">
        <f t="shared" ref="AY5:AY9" si="17">IF(AX5=$AX$2,0,AX5)</f>
        <v>10002</v>
      </c>
      <c r="AZ5">
        <f t="shared" ref="AZ5:AZ9" si="18">IF(AY5=$AY$2,0,AY5)</f>
        <v>10002</v>
      </c>
      <c r="BA5">
        <f t="shared" ref="BA5:BA9" si="19">IF(AZ5=$AZ$2,0,AZ5)</f>
        <v>10002</v>
      </c>
      <c r="BB5">
        <f t="shared" ref="BB5:BB9" si="20">IF(BA5=$BA$2,0,BA5)</f>
        <v>0</v>
      </c>
      <c r="BD5" t="s">
        <v>22</v>
      </c>
      <c r="BE5" s="44">
        <f>MATCH($AX$2,$AU$4:AU9,0)</f>
        <v>5</v>
      </c>
      <c r="BG5" s="40" t="str">
        <f t="shared" ref="BG5:BG9" ca="1" si="21">OFFSET($C$4,BE5-1,0,1,1)</f>
        <v>THAON "A"</v>
      </c>
      <c r="BH5" s="45">
        <f t="shared" ref="BH5:BH9" ca="1" si="22">OFFSET($L$4,BE5-1,0,1,1)</f>
        <v>0</v>
      </c>
      <c r="BI5" s="45">
        <f t="shared" ref="BI5:BI9" ca="1" si="23">OFFSET($K$4,BE5-1,0,1,1)</f>
        <v>0</v>
      </c>
    </row>
    <row r="6" spans="1:61" ht="15" thickBot="1" x14ac:dyDescent="0.35">
      <c r="A6" s="38" t="s">
        <v>138</v>
      </c>
      <c r="C6" s="95" t="s">
        <v>46</v>
      </c>
      <c r="D6" s="54">
        <f>SUMIF($A:$A,$C6,T:T)+SUMIF($C:$C,$C6,Y:Y)+SUMIF($M:$M,$C6,AE:AE)+SUMIF($O:$O,$C6,AJ:AJ)</f>
        <v>0</v>
      </c>
      <c r="E6" s="55">
        <f t="shared" si="1"/>
        <v>0</v>
      </c>
      <c r="F6" s="55">
        <f t="shared" si="1"/>
        <v>0</v>
      </c>
      <c r="G6" s="55">
        <f t="shared" si="1"/>
        <v>0</v>
      </c>
      <c r="H6" s="56">
        <f t="shared" si="1"/>
        <v>0</v>
      </c>
      <c r="I6" s="69">
        <f t="shared" si="2"/>
        <v>0</v>
      </c>
      <c r="J6" s="70">
        <f t="shared" si="3"/>
        <v>0</v>
      </c>
      <c r="K6" s="14">
        <f t="shared" si="4"/>
        <v>0</v>
      </c>
      <c r="L6" s="11">
        <f t="shared" si="5"/>
        <v>0</v>
      </c>
      <c r="N6" s="183" t="str">
        <f t="shared" si="6"/>
        <v/>
      </c>
      <c r="O6" s="184"/>
      <c r="P6" s="48">
        <v>3</v>
      </c>
      <c r="Q6" s="36">
        <f t="shared" ca="1" si="7"/>
        <v>0</v>
      </c>
      <c r="R6" s="73">
        <f t="shared" ca="1" si="7"/>
        <v>0</v>
      </c>
      <c r="S6">
        <f t="shared" si="8"/>
        <v>6</v>
      </c>
      <c r="T6">
        <f t="shared" si="9"/>
        <v>0</v>
      </c>
      <c r="U6">
        <f t="shared" si="10"/>
        <v>1</v>
      </c>
      <c r="AP6" t="str">
        <f t="shared" ca="1" si="11"/>
        <v>ST MICHEL "B"</v>
      </c>
      <c r="AR6" s="46">
        <f t="shared" si="12"/>
        <v>0</v>
      </c>
      <c r="AS6" s="46">
        <f t="shared" si="13"/>
        <v>0</v>
      </c>
      <c r="AT6" s="46">
        <v>3</v>
      </c>
      <c r="AU6" s="41">
        <f t="shared" si="14"/>
        <v>10003</v>
      </c>
      <c r="AW6">
        <f t="shared" si="15"/>
        <v>10003</v>
      </c>
      <c r="AX6">
        <f t="shared" si="16"/>
        <v>10003</v>
      </c>
      <c r="AY6">
        <f t="shared" si="17"/>
        <v>10003</v>
      </c>
      <c r="AZ6">
        <f t="shared" si="18"/>
        <v>10003</v>
      </c>
      <c r="BA6">
        <f t="shared" si="19"/>
        <v>0</v>
      </c>
      <c r="BB6">
        <f t="shared" si="20"/>
        <v>0</v>
      </c>
      <c r="BD6" t="s">
        <v>23</v>
      </c>
      <c r="BE6" s="44">
        <f>MATCH($AY$2,$AU$4:AU9,0)</f>
        <v>4</v>
      </c>
      <c r="BG6" s="40" t="str">
        <f t="shared" ca="1" si="21"/>
        <v>ST MICHEL "B"</v>
      </c>
      <c r="BH6" s="45">
        <f t="shared" ca="1" si="22"/>
        <v>0</v>
      </c>
      <c r="BI6" s="45">
        <f t="shared" ca="1" si="23"/>
        <v>0</v>
      </c>
    </row>
    <row r="7" spans="1:61" ht="15" thickBot="1" x14ac:dyDescent="0.35">
      <c r="C7" s="95" t="s">
        <v>47</v>
      </c>
      <c r="D7" s="54">
        <f>SUMIF($A:$A,$C7,T:T)+SUMIF($C:$C,$C7,Y:Y)+SUMIF($M:$M,$C7,AE:AE)+SUMIF($O:$O,$C7,AJ:AJ)</f>
        <v>0</v>
      </c>
      <c r="E7" s="55">
        <f t="shared" si="1"/>
        <v>0</v>
      </c>
      <c r="F7" s="55">
        <f t="shared" si="1"/>
        <v>0</v>
      </c>
      <c r="G7" s="55">
        <f t="shared" si="1"/>
        <v>0</v>
      </c>
      <c r="H7" s="56">
        <f t="shared" si="1"/>
        <v>0</v>
      </c>
      <c r="I7" s="69">
        <f t="shared" si="2"/>
        <v>0</v>
      </c>
      <c r="J7" s="70">
        <f t="shared" si="3"/>
        <v>0</v>
      </c>
      <c r="K7" s="14">
        <f t="shared" si="4"/>
        <v>0</v>
      </c>
      <c r="L7" s="11">
        <f t="shared" si="5"/>
        <v>0</v>
      </c>
      <c r="N7" s="183" t="str">
        <f t="shared" si="6"/>
        <v/>
      </c>
      <c r="O7" s="184"/>
      <c r="P7" s="48">
        <v>4</v>
      </c>
      <c r="Q7" s="36">
        <f t="shared" ca="1" si="7"/>
        <v>0</v>
      </c>
      <c r="R7" s="73">
        <f t="shared" ca="1" si="7"/>
        <v>0</v>
      </c>
      <c r="S7">
        <f t="shared" si="8"/>
        <v>6</v>
      </c>
      <c r="T7">
        <f t="shared" si="9"/>
        <v>0</v>
      </c>
      <c r="U7">
        <f t="shared" si="10"/>
        <v>1</v>
      </c>
      <c r="AP7" t="str">
        <f t="shared" ca="1" si="11"/>
        <v>MIRECOURT "A"</v>
      </c>
      <c r="AR7" s="46">
        <f t="shared" si="12"/>
        <v>0</v>
      </c>
      <c r="AS7" s="46">
        <f t="shared" si="13"/>
        <v>0</v>
      </c>
      <c r="AT7" s="46">
        <v>4</v>
      </c>
      <c r="AU7" s="41">
        <f t="shared" si="14"/>
        <v>10004</v>
      </c>
      <c r="AW7">
        <f t="shared" si="15"/>
        <v>10004</v>
      </c>
      <c r="AX7">
        <f t="shared" si="16"/>
        <v>10004</v>
      </c>
      <c r="AY7">
        <f t="shared" si="17"/>
        <v>10004</v>
      </c>
      <c r="AZ7">
        <f t="shared" si="18"/>
        <v>0</v>
      </c>
      <c r="BA7">
        <f t="shared" si="19"/>
        <v>0</v>
      </c>
      <c r="BB7">
        <f t="shared" si="20"/>
        <v>0</v>
      </c>
      <c r="BD7" t="s">
        <v>25</v>
      </c>
      <c r="BE7" s="44">
        <f>MATCH($AZ$2,$AU$4:AU9,0)</f>
        <v>3</v>
      </c>
      <c r="BG7" s="40" t="str">
        <f t="shared" ca="1" si="21"/>
        <v>MIRECOURT "A"</v>
      </c>
      <c r="BH7" s="45">
        <f t="shared" ca="1" si="22"/>
        <v>0</v>
      </c>
      <c r="BI7" s="45">
        <f t="shared" ca="1" si="23"/>
        <v>0</v>
      </c>
    </row>
    <row r="8" spans="1:61" ht="15" thickBot="1" x14ac:dyDescent="0.35">
      <c r="C8" s="95" t="s">
        <v>48</v>
      </c>
      <c r="D8" s="54">
        <f>SUMIF($A:$A,$C8,T:T)+SUMIF($C:$C,$C8,Y:Y)+SUMIF($M:$M,$C8,AE:AE)+SUMIF($O:$O,$C8,AJ:AJ)</f>
        <v>0</v>
      </c>
      <c r="E8" s="55">
        <f t="shared" si="1"/>
        <v>0</v>
      </c>
      <c r="F8" s="55">
        <f t="shared" si="1"/>
        <v>0</v>
      </c>
      <c r="G8" s="55">
        <f t="shared" si="1"/>
        <v>0</v>
      </c>
      <c r="H8" s="56">
        <f t="shared" si="1"/>
        <v>0</v>
      </c>
      <c r="I8" s="69">
        <f t="shared" si="2"/>
        <v>0</v>
      </c>
      <c r="J8" s="70">
        <f t="shared" si="3"/>
        <v>0</v>
      </c>
      <c r="K8" s="14">
        <f t="shared" si="4"/>
        <v>0</v>
      </c>
      <c r="L8" s="11">
        <f t="shared" si="5"/>
        <v>0</v>
      </c>
      <c r="N8" s="183" t="str">
        <f t="shared" si="6"/>
        <v/>
      </c>
      <c r="O8" s="184"/>
      <c r="P8" s="48">
        <v>5</v>
      </c>
      <c r="Q8" s="36">
        <f t="shared" ca="1" si="7"/>
        <v>0</v>
      </c>
      <c r="R8" s="73">
        <f t="shared" ca="1" si="7"/>
        <v>0</v>
      </c>
      <c r="S8">
        <f t="shared" si="8"/>
        <v>6</v>
      </c>
      <c r="T8">
        <f t="shared" si="9"/>
        <v>0</v>
      </c>
      <c r="U8">
        <f t="shared" si="10"/>
        <v>1</v>
      </c>
      <c r="AP8" t="str">
        <f t="shared" ca="1" si="11"/>
        <v>NEUFCHATEAU A"</v>
      </c>
      <c r="AR8" s="46">
        <f t="shared" si="12"/>
        <v>0</v>
      </c>
      <c r="AS8" s="46">
        <f t="shared" si="13"/>
        <v>0</v>
      </c>
      <c r="AT8" s="46">
        <v>5</v>
      </c>
      <c r="AU8" s="41">
        <f t="shared" si="14"/>
        <v>10005</v>
      </c>
      <c r="AW8">
        <f t="shared" si="15"/>
        <v>10005</v>
      </c>
      <c r="AX8">
        <f t="shared" si="16"/>
        <v>10005</v>
      </c>
      <c r="AY8">
        <f t="shared" si="17"/>
        <v>0</v>
      </c>
      <c r="AZ8">
        <f t="shared" si="18"/>
        <v>0</v>
      </c>
      <c r="BA8">
        <f t="shared" si="19"/>
        <v>0</v>
      </c>
      <c r="BB8">
        <f t="shared" si="20"/>
        <v>0</v>
      </c>
      <c r="BD8" t="s">
        <v>24</v>
      </c>
      <c r="BE8" s="44">
        <f>MATCH($BA$2,$AU$4:AU9,0)</f>
        <v>2</v>
      </c>
      <c r="BG8" s="40" t="str">
        <f t="shared" ca="1" si="21"/>
        <v>NEUFCHATEAU A"</v>
      </c>
      <c r="BH8" s="45">
        <f t="shared" ca="1" si="22"/>
        <v>0</v>
      </c>
      <c r="BI8" s="45">
        <f t="shared" ca="1" si="23"/>
        <v>0</v>
      </c>
    </row>
    <row r="9" spans="1:61" ht="15" thickBot="1" x14ac:dyDescent="0.35">
      <c r="C9" s="95" t="s">
        <v>49</v>
      </c>
      <c r="D9" s="57">
        <f>SUMIF($A:$A,$C9,T:T)+SUMIF($C:$C,$C9,Y:Y)+SUMIF($M:$M,$C9,AE:AE)+SUMIF($O:$O,$C9,AJ:AJ)</f>
        <v>0</v>
      </c>
      <c r="E9" s="58">
        <f t="shared" si="1"/>
        <v>0</v>
      </c>
      <c r="F9" s="58">
        <f t="shared" si="1"/>
        <v>0</v>
      </c>
      <c r="G9" s="58">
        <f t="shared" si="1"/>
        <v>0</v>
      </c>
      <c r="H9" s="59">
        <f t="shared" si="1"/>
        <v>0</v>
      </c>
      <c r="I9" s="71">
        <f t="shared" si="2"/>
        <v>0</v>
      </c>
      <c r="J9" s="72">
        <f t="shared" si="3"/>
        <v>0</v>
      </c>
      <c r="K9" s="15">
        <f t="shared" si="4"/>
        <v>0</v>
      </c>
      <c r="L9" s="12">
        <f t="shared" si="5"/>
        <v>0</v>
      </c>
      <c r="N9" s="183" t="str">
        <f t="shared" si="6"/>
        <v/>
      </c>
      <c r="O9" s="184"/>
      <c r="P9" s="49">
        <v>6</v>
      </c>
      <c r="Q9" s="50">
        <f t="shared" ca="1" si="7"/>
        <v>0</v>
      </c>
      <c r="R9" s="74">
        <f t="shared" ca="1" si="7"/>
        <v>0</v>
      </c>
      <c r="S9">
        <f t="shared" si="8"/>
        <v>6</v>
      </c>
      <c r="T9">
        <f t="shared" si="9"/>
        <v>0</v>
      </c>
      <c r="U9">
        <f t="shared" si="10"/>
        <v>1</v>
      </c>
      <c r="V9" s="8"/>
      <c r="W9" s="8"/>
      <c r="AP9" t="str">
        <f t="shared" ca="1" si="11"/>
        <v>RAMBERVILLERS "B"</v>
      </c>
      <c r="AR9" s="46">
        <f t="shared" si="12"/>
        <v>0</v>
      </c>
      <c r="AS9" s="46">
        <f t="shared" si="13"/>
        <v>0</v>
      </c>
      <c r="AT9" s="46">
        <v>6</v>
      </c>
      <c r="AU9" s="41">
        <f t="shared" si="14"/>
        <v>10006</v>
      </c>
      <c r="AW9">
        <f t="shared" si="15"/>
        <v>10006</v>
      </c>
      <c r="AX9">
        <f t="shared" si="16"/>
        <v>0</v>
      </c>
      <c r="AY9">
        <f t="shared" si="17"/>
        <v>0</v>
      </c>
      <c r="AZ9">
        <f t="shared" si="18"/>
        <v>0</v>
      </c>
      <c r="BA9">
        <f t="shared" si="19"/>
        <v>0</v>
      </c>
      <c r="BB9">
        <f t="shared" si="20"/>
        <v>0</v>
      </c>
      <c r="BD9" t="s">
        <v>26</v>
      </c>
      <c r="BE9" s="44">
        <f>MATCH($BB$2,$AU$4:AU9,0)</f>
        <v>1</v>
      </c>
      <c r="BG9" s="40" t="str">
        <f t="shared" ca="1" si="21"/>
        <v>RAMBERVILLERS "B"</v>
      </c>
      <c r="BH9" s="45">
        <f t="shared" ca="1" si="22"/>
        <v>0</v>
      </c>
      <c r="BI9" s="45">
        <f t="shared" ca="1" si="23"/>
        <v>0</v>
      </c>
    </row>
    <row r="10" spans="1:61" ht="15" thickBot="1" x14ac:dyDescent="0.35">
      <c r="C10" s="1"/>
      <c r="N10" s="39"/>
      <c r="O10" s="39"/>
      <c r="P10" s="39"/>
      <c r="Q10" s="39"/>
      <c r="R10" s="39"/>
      <c r="T10" s="179" t="s">
        <v>14</v>
      </c>
      <c r="U10" s="179"/>
      <c r="V10" s="179"/>
      <c r="W10" s="179"/>
      <c r="X10" s="179"/>
      <c r="Y10" s="179" t="s">
        <v>15</v>
      </c>
      <c r="Z10" s="179"/>
      <c r="AA10" s="179"/>
      <c r="AB10" s="179"/>
      <c r="AC10" s="179"/>
      <c r="AE10" s="179" t="s">
        <v>14</v>
      </c>
      <c r="AF10" s="179"/>
      <c r="AG10" s="179"/>
      <c r="AH10" s="179"/>
      <c r="AI10" s="179"/>
      <c r="AJ10" s="179" t="s">
        <v>15</v>
      </c>
      <c r="AK10" s="179"/>
      <c r="AL10" s="179"/>
      <c r="AM10" s="179"/>
      <c r="AN10" s="179"/>
    </row>
    <row r="11" spans="1:61" ht="15" thickBot="1" x14ac:dyDescent="0.35">
      <c r="A11" s="176" t="s">
        <v>102</v>
      </c>
      <c r="B11" s="177"/>
      <c r="C11" s="177"/>
      <c r="D11" s="177"/>
      <c r="E11" s="177"/>
      <c r="F11" s="178"/>
      <c r="M11" s="176" t="s">
        <v>120</v>
      </c>
      <c r="N11" s="177"/>
      <c r="O11" s="177"/>
      <c r="P11" s="177"/>
      <c r="Q11" s="177"/>
      <c r="R11" s="178"/>
      <c r="T11" s="89" t="s">
        <v>1</v>
      </c>
      <c r="U11" t="s">
        <v>13</v>
      </c>
      <c r="V11" s="90" t="s">
        <v>3</v>
      </c>
      <c r="W11" t="s">
        <v>4</v>
      </c>
      <c r="X11" s="91" t="s">
        <v>5</v>
      </c>
      <c r="Y11" s="41" t="s">
        <v>1</v>
      </c>
      <c r="Z11" s="41" t="s">
        <v>13</v>
      </c>
      <c r="AA11" s="41" t="s">
        <v>3</v>
      </c>
      <c r="AB11" s="41" t="s">
        <v>4</v>
      </c>
      <c r="AC11" s="41" t="s">
        <v>5</v>
      </c>
      <c r="AE11" t="s">
        <v>1</v>
      </c>
      <c r="AF11" t="s">
        <v>13</v>
      </c>
      <c r="AG11" t="s">
        <v>3</v>
      </c>
      <c r="AH11" t="s">
        <v>4</v>
      </c>
      <c r="AI11" t="s">
        <v>5</v>
      </c>
      <c r="AJ11" s="92" t="s">
        <v>1</v>
      </c>
      <c r="AK11" s="41" t="s">
        <v>13</v>
      </c>
      <c r="AL11" s="41" t="s">
        <v>3</v>
      </c>
      <c r="AM11" s="41" t="s">
        <v>4</v>
      </c>
      <c r="AN11" s="41" t="s">
        <v>5</v>
      </c>
    </row>
    <row r="12" spans="1:61" x14ac:dyDescent="0.3">
      <c r="A12" s="23" t="str">
        <f>C4</f>
        <v>RAMBERVILLERS "B"</v>
      </c>
      <c r="B12" s="24" t="s">
        <v>11</v>
      </c>
      <c r="C12" s="31" t="str">
        <f>C5</f>
        <v>NEUFCHATEAU A"</v>
      </c>
      <c r="D12" s="60"/>
      <c r="E12" s="20" t="s">
        <v>12</v>
      </c>
      <c r="F12" s="63"/>
      <c r="M12" s="23" t="str">
        <f>C4</f>
        <v>RAMBERVILLERS "B"</v>
      </c>
      <c r="N12" s="24" t="s">
        <v>11</v>
      </c>
      <c r="O12" s="25" t="str">
        <f>C8</f>
        <v>THAON "A"</v>
      </c>
      <c r="P12" s="60"/>
      <c r="Q12" s="20" t="s">
        <v>12</v>
      </c>
      <c r="R12" s="63"/>
      <c r="T12">
        <f>IF(AND($D12&lt;&gt;19,$F12&lt;&gt;19,$D12&lt;&gt;""),1,0)</f>
        <v>0</v>
      </c>
      <c r="U12" s="8">
        <f>IF($D12&gt;$F12,1,0)</f>
        <v>0</v>
      </c>
      <c r="V12" s="93">
        <f>IF(X12 =1,0, IF($F12&gt;$D12,1,0))</f>
        <v>0</v>
      </c>
      <c r="W12">
        <f>IF(AND($D12=$F12,$D12&lt;&gt;""),1,0)</f>
        <v>0</v>
      </c>
      <c r="X12" s="91">
        <f>IF(AND($D12=0,$F12=19,$D12&lt;&gt;""),1,0)</f>
        <v>0</v>
      </c>
      <c r="Y12">
        <f>IF(AND($D12&lt;&gt;19,$F12&lt;&gt;19,$D12&lt;&gt;""),1,0)</f>
        <v>0</v>
      </c>
      <c r="Z12" s="8">
        <f>IF($D12&lt;$F12,1,0)</f>
        <v>0</v>
      </c>
      <c r="AA12" s="93">
        <f>IF(AC12=1,0,IF($F12&lt;$D12,1,0))</f>
        <v>0</v>
      </c>
      <c r="AB12">
        <f>IF(AND($D12=$F12,$D12&lt;&gt;""),1,0)</f>
        <v>0</v>
      </c>
      <c r="AC12">
        <f>IF(AND($D12=19,$F12=0,$D12&lt;&gt;""),1,0)</f>
        <v>0</v>
      </c>
      <c r="AE12">
        <f>IF(AND($P12&lt;&gt;19,$R12&lt;&gt;19,$P12&lt;&gt;""),1,0)</f>
        <v>0</v>
      </c>
      <c r="AF12" s="8">
        <f>IF($P12&gt;$R12,1,0)</f>
        <v>0</v>
      </c>
      <c r="AG12" s="93">
        <f>IF(AI12=1,0,IF($R12&gt;$P12,1,0))</f>
        <v>0</v>
      </c>
      <c r="AH12">
        <f>IF(AND($P12=$R12,$P12&lt;&gt;""),1,0)</f>
        <v>0</v>
      </c>
      <c r="AI12">
        <f>IF(AND($P12=0,$R12=19,$P12&lt;&gt;""),1,0)</f>
        <v>0</v>
      </c>
      <c r="AJ12">
        <f>IF(AND($P12&lt;&gt;19,$R12&lt;&gt;19,$P12&lt;&gt;""),1,0)</f>
        <v>0</v>
      </c>
      <c r="AK12" s="8">
        <f>IF($P12&lt;$R12,1,0)</f>
        <v>0</v>
      </c>
      <c r="AL12" s="93">
        <f>IF(AN12 =1,0,IF($R12&lt;$P12,1,0))</f>
        <v>0</v>
      </c>
      <c r="AM12">
        <f>IF(AND($P12=$R12,$P12&lt;&gt;""),1,0)</f>
        <v>0</v>
      </c>
      <c r="AN12">
        <f>IF(AND($P12=19,$R12=0,$P12&lt;&gt;""),1,0)</f>
        <v>0</v>
      </c>
    </row>
    <row r="13" spans="1:61" x14ac:dyDescent="0.3">
      <c r="A13" s="32" t="str">
        <f>C6</f>
        <v>MIRECOURT "A"</v>
      </c>
      <c r="B13" s="33" t="s">
        <v>11</v>
      </c>
      <c r="C13" s="34" t="str">
        <f>C7</f>
        <v>ST MICHEL "B"</v>
      </c>
      <c r="D13" s="61"/>
      <c r="E13" s="21" t="s">
        <v>12</v>
      </c>
      <c r="F13" s="64"/>
      <c r="M13" s="32" t="str">
        <f>C5</f>
        <v>NEUFCHATEAU A"</v>
      </c>
      <c r="N13" s="26" t="s">
        <v>11</v>
      </c>
      <c r="O13" s="27" t="str">
        <f>C7</f>
        <v>ST MICHEL "B"</v>
      </c>
      <c r="P13" s="61"/>
      <c r="Q13" s="21" t="s">
        <v>12</v>
      </c>
      <c r="R13" s="64"/>
      <c r="T13">
        <f t="shared" ref="T13:T28" si="24">IF(AND($D13&lt;&gt;19,$F13&lt;&gt;19,$D13&lt;&gt;""),1,0)</f>
        <v>0</v>
      </c>
      <c r="U13" s="8">
        <f t="shared" ref="U13:U28" si="25">IF($D13&gt;$F13,1,0)</f>
        <v>0</v>
      </c>
      <c r="V13" s="93">
        <f t="shared" ref="V13:V28" si="26">IF(X13 =1,0, IF($F13&gt;$D13,1,0))</f>
        <v>0</v>
      </c>
      <c r="W13">
        <f t="shared" ref="W13:W28" si="27">IF(AND($D13=$F13,$D13&lt;&gt;""),1,0)</f>
        <v>0</v>
      </c>
      <c r="X13" s="91">
        <f t="shared" ref="X13:X28" si="28">IF(AND($D13=0,$F13=19,$D13&lt;&gt;""),1,0)</f>
        <v>0</v>
      </c>
      <c r="Y13">
        <f t="shared" ref="Y13:Y28" si="29">IF(AND($D13&lt;&gt;19,$F13&lt;&gt;19,$D13&lt;&gt;""),1,0)</f>
        <v>0</v>
      </c>
      <c r="Z13" s="8">
        <f t="shared" ref="Z13:Z28" si="30">IF($D13&lt;$F13,1,0)</f>
        <v>0</v>
      </c>
      <c r="AA13" s="93">
        <f t="shared" ref="AA13:AA28" si="31">IF(AC13=1,0,IF($F13&lt;$D13,1,0))</f>
        <v>0</v>
      </c>
      <c r="AB13">
        <f t="shared" ref="AB13:AB28" si="32">IF(AND($D13=$F13,$D13&lt;&gt;""),1,0)</f>
        <v>0</v>
      </c>
      <c r="AC13">
        <f t="shared" ref="AC13:AC28" si="33">IF(AND($D13=19,$F13=0,$D13&lt;&gt;""),1,0)</f>
        <v>0</v>
      </c>
      <c r="AE13">
        <f t="shared" ref="AE13:AE28" si="34">IF(AND($P13&lt;&gt;19,$R13&lt;&gt;19,$P13&lt;&gt;""),1,0)</f>
        <v>0</v>
      </c>
      <c r="AF13" s="8">
        <f t="shared" ref="AF13:AF28" si="35">IF($P13&gt;$R13,1,0)</f>
        <v>0</v>
      </c>
      <c r="AG13" s="93">
        <f t="shared" ref="AG13:AG28" si="36">IF(AI13=1,0,IF($R13&gt;$P13,1,0))</f>
        <v>0</v>
      </c>
      <c r="AH13">
        <f t="shared" ref="AH13:AH28" si="37">IF(AND($P13=$R13,$P13&lt;&gt;""),1,0)</f>
        <v>0</v>
      </c>
      <c r="AI13">
        <f t="shared" ref="AI13:AI28" si="38">IF(AND($P13=0,$R13=19,$P13&lt;&gt;""),1,0)</f>
        <v>0</v>
      </c>
      <c r="AJ13">
        <f t="shared" ref="AJ13:AJ28" si="39">IF(AND($P13&lt;&gt;19,$R13&lt;&gt;19,$P13&lt;&gt;""),1,0)</f>
        <v>0</v>
      </c>
      <c r="AK13" s="8">
        <f t="shared" ref="AK13:AK28" si="40">IF($P13&lt;$R13,1,0)</f>
        <v>0</v>
      </c>
      <c r="AL13" s="93">
        <f t="shared" ref="AL13:AL28" si="41">IF(AN13 =1,0,IF($R13&lt;$P13,1,0))</f>
        <v>0</v>
      </c>
      <c r="AM13">
        <f t="shared" ref="AM13:AM28" si="42">IF(AND($P13=$R13,$P13&lt;&gt;""),1,0)</f>
        <v>0</v>
      </c>
      <c r="AN13">
        <f t="shared" ref="AN13:AN28" si="43">IF(AND($P13=19,$R13=0,$P13&lt;&gt;""),1,0)</f>
        <v>0</v>
      </c>
    </row>
    <row r="14" spans="1:61" ht="15" thickBot="1" x14ac:dyDescent="0.35">
      <c r="A14" s="28" t="str">
        <f>C8</f>
        <v>THAON "A"</v>
      </c>
      <c r="B14" s="29" t="s">
        <v>11</v>
      </c>
      <c r="C14" s="35" t="str">
        <f>C9</f>
        <v>EPINAL LA VIERGE "A"</v>
      </c>
      <c r="D14" s="62"/>
      <c r="E14" s="22" t="s">
        <v>12</v>
      </c>
      <c r="F14" s="65"/>
      <c r="M14" s="28" t="str">
        <f>C6</f>
        <v>MIRECOURT "A"</v>
      </c>
      <c r="N14" s="29" t="s">
        <v>11</v>
      </c>
      <c r="O14" s="30" t="str">
        <f>C9</f>
        <v>EPINAL LA VIERGE "A"</v>
      </c>
      <c r="P14" s="62"/>
      <c r="Q14" s="22" t="s">
        <v>12</v>
      </c>
      <c r="R14" s="65"/>
      <c r="T14">
        <f t="shared" si="24"/>
        <v>0</v>
      </c>
      <c r="U14" s="8">
        <f t="shared" si="25"/>
        <v>0</v>
      </c>
      <c r="V14" s="93">
        <f t="shared" si="26"/>
        <v>0</v>
      </c>
      <c r="W14">
        <f t="shared" si="27"/>
        <v>0</v>
      </c>
      <c r="X14" s="91">
        <f t="shared" si="28"/>
        <v>0</v>
      </c>
      <c r="Y14">
        <f t="shared" si="29"/>
        <v>0</v>
      </c>
      <c r="Z14" s="8">
        <f t="shared" si="30"/>
        <v>0</v>
      </c>
      <c r="AA14" s="93">
        <f t="shared" si="31"/>
        <v>0</v>
      </c>
      <c r="AB14">
        <f t="shared" si="32"/>
        <v>0</v>
      </c>
      <c r="AC14">
        <f t="shared" si="33"/>
        <v>0</v>
      </c>
      <c r="AE14">
        <f t="shared" si="34"/>
        <v>0</v>
      </c>
      <c r="AF14" s="8">
        <f t="shared" si="35"/>
        <v>0</v>
      </c>
      <c r="AG14" s="93">
        <f t="shared" si="36"/>
        <v>0</v>
      </c>
      <c r="AH14">
        <f t="shared" si="37"/>
        <v>0</v>
      </c>
      <c r="AI14">
        <f t="shared" si="38"/>
        <v>0</v>
      </c>
      <c r="AJ14">
        <f t="shared" si="39"/>
        <v>0</v>
      </c>
      <c r="AK14" s="8">
        <f t="shared" si="40"/>
        <v>0</v>
      </c>
      <c r="AL14" s="93">
        <f t="shared" si="41"/>
        <v>0</v>
      </c>
      <c r="AM14">
        <f t="shared" si="42"/>
        <v>0</v>
      </c>
      <c r="AN14">
        <f t="shared" si="43"/>
        <v>0</v>
      </c>
    </row>
    <row r="15" spans="1:61" ht="9" customHeight="1" thickBot="1" x14ac:dyDescent="0.35">
      <c r="A15" s="2"/>
      <c r="B15" s="3"/>
      <c r="C15" s="3"/>
      <c r="D15" s="4"/>
      <c r="E15" s="5"/>
      <c r="F15" s="77"/>
      <c r="M15" s="6"/>
      <c r="N15" s="6"/>
      <c r="O15" s="6"/>
      <c r="Q15" s="7"/>
      <c r="T15">
        <f t="shared" si="24"/>
        <v>0</v>
      </c>
      <c r="U15" s="8">
        <f t="shared" si="25"/>
        <v>0</v>
      </c>
      <c r="V15" s="93">
        <f t="shared" si="26"/>
        <v>0</v>
      </c>
      <c r="W15">
        <f t="shared" si="27"/>
        <v>0</v>
      </c>
      <c r="X15" s="91">
        <f t="shared" si="28"/>
        <v>0</v>
      </c>
      <c r="Y15">
        <f t="shared" si="29"/>
        <v>0</v>
      </c>
      <c r="Z15" s="8">
        <f t="shared" si="30"/>
        <v>0</v>
      </c>
      <c r="AA15" s="93">
        <f t="shared" si="31"/>
        <v>0</v>
      </c>
      <c r="AB15">
        <f t="shared" si="32"/>
        <v>0</v>
      </c>
      <c r="AC15">
        <f t="shared" si="33"/>
        <v>0</v>
      </c>
      <c r="AE15">
        <f t="shared" si="34"/>
        <v>0</v>
      </c>
      <c r="AF15" s="8">
        <f t="shared" si="35"/>
        <v>0</v>
      </c>
      <c r="AG15" s="93">
        <f t="shared" si="36"/>
        <v>0</v>
      </c>
      <c r="AH15">
        <f t="shared" si="37"/>
        <v>0</v>
      </c>
      <c r="AI15">
        <f t="shared" si="38"/>
        <v>0</v>
      </c>
      <c r="AJ15">
        <f t="shared" si="39"/>
        <v>0</v>
      </c>
      <c r="AK15" s="8">
        <f t="shared" si="40"/>
        <v>0</v>
      </c>
      <c r="AL15" s="93">
        <f t="shared" si="41"/>
        <v>0</v>
      </c>
      <c r="AM15">
        <f t="shared" si="42"/>
        <v>0</v>
      </c>
      <c r="AN15">
        <f t="shared" si="43"/>
        <v>0</v>
      </c>
    </row>
    <row r="16" spans="1:61" ht="15" thickBot="1" x14ac:dyDescent="0.35">
      <c r="A16" s="176" t="s">
        <v>103</v>
      </c>
      <c r="B16" s="177"/>
      <c r="C16" s="177"/>
      <c r="D16" s="177"/>
      <c r="E16" s="177"/>
      <c r="F16" s="178"/>
      <c r="M16" s="176" t="s">
        <v>111</v>
      </c>
      <c r="N16" s="177"/>
      <c r="O16" s="177"/>
      <c r="P16" s="177"/>
      <c r="Q16" s="177"/>
      <c r="R16" s="178"/>
      <c r="T16">
        <f t="shared" si="24"/>
        <v>0</v>
      </c>
      <c r="U16" s="8">
        <f t="shared" si="25"/>
        <v>0</v>
      </c>
      <c r="V16" s="93">
        <f t="shared" si="26"/>
        <v>0</v>
      </c>
      <c r="W16">
        <f t="shared" si="27"/>
        <v>0</v>
      </c>
      <c r="X16" s="91">
        <f t="shared" si="28"/>
        <v>0</v>
      </c>
      <c r="Y16">
        <f t="shared" si="29"/>
        <v>0</v>
      </c>
      <c r="Z16" s="8">
        <f t="shared" si="30"/>
        <v>0</v>
      </c>
      <c r="AA16" s="93">
        <f t="shared" si="31"/>
        <v>0</v>
      </c>
      <c r="AB16">
        <f t="shared" si="32"/>
        <v>0</v>
      </c>
      <c r="AC16">
        <f t="shared" si="33"/>
        <v>0</v>
      </c>
      <c r="AE16">
        <f t="shared" si="34"/>
        <v>0</v>
      </c>
      <c r="AF16" s="8">
        <f t="shared" si="35"/>
        <v>0</v>
      </c>
      <c r="AG16" s="93">
        <f t="shared" si="36"/>
        <v>0</v>
      </c>
      <c r="AH16">
        <f t="shared" si="37"/>
        <v>0</v>
      </c>
      <c r="AI16">
        <f t="shared" si="38"/>
        <v>0</v>
      </c>
      <c r="AJ16">
        <f t="shared" si="39"/>
        <v>0</v>
      </c>
      <c r="AK16" s="8">
        <f t="shared" si="40"/>
        <v>0</v>
      </c>
      <c r="AL16" s="93">
        <f t="shared" si="41"/>
        <v>0</v>
      </c>
      <c r="AM16">
        <f t="shared" si="42"/>
        <v>0</v>
      </c>
      <c r="AN16">
        <f t="shared" si="43"/>
        <v>0</v>
      </c>
    </row>
    <row r="17" spans="1:40" x14ac:dyDescent="0.3">
      <c r="A17" s="23" t="str">
        <f>C4</f>
        <v>RAMBERVILLERS "B"</v>
      </c>
      <c r="B17" s="24" t="s">
        <v>11</v>
      </c>
      <c r="C17" s="86" t="str">
        <f>C6</f>
        <v>MIRECOURT "A"</v>
      </c>
      <c r="D17" s="60"/>
      <c r="E17" s="20" t="s">
        <v>12</v>
      </c>
      <c r="F17" s="63"/>
      <c r="M17" s="23" t="str">
        <f>C4</f>
        <v>RAMBERVILLERS "B"</v>
      </c>
      <c r="N17" s="24" t="s">
        <v>11</v>
      </c>
      <c r="O17" s="25" t="str">
        <f>C9</f>
        <v>EPINAL LA VIERGE "A"</v>
      </c>
      <c r="P17" s="60"/>
      <c r="Q17" s="20" t="s">
        <v>12</v>
      </c>
      <c r="R17" s="63"/>
      <c r="T17">
        <f t="shared" si="24"/>
        <v>0</v>
      </c>
      <c r="U17" s="8">
        <f t="shared" si="25"/>
        <v>0</v>
      </c>
      <c r="V17" s="93">
        <f t="shared" si="26"/>
        <v>0</v>
      </c>
      <c r="W17">
        <f t="shared" si="27"/>
        <v>0</v>
      </c>
      <c r="X17" s="91">
        <f t="shared" si="28"/>
        <v>0</v>
      </c>
      <c r="Y17">
        <f t="shared" si="29"/>
        <v>0</v>
      </c>
      <c r="Z17" s="8">
        <f t="shared" si="30"/>
        <v>0</v>
      </c>
      <c r="AA17" s="93">
        <f t="shared" si="31"/>
        <v>0</v>
      </c>
      <c r="AB17">
        <f t="shared" si="32"/>
        <v>0</v>
      </c>
      <c r="AC17">
        <f t="shared" si="33"/>
        <v>0</v>
      </c>
      <c r="AE17">
        <f t="shared" si="34"/>
        <v>0</v>
      </c>
      <c r="AF17" s="8">
        <f t="shared" si="35"/>
        <v>0</v>
      </c>
      <c r="AG17" s="93">
        <f t="shared" si="36"/>
        <v>0</v>
      </c>
      <c r="AH17">
        <f t="shared" si="37"/>
        <v>0</v>
      </c>
      <c r="AI17">
        <f t="shared" si="38"/>
        <v>0</v>
      </c>
      <c r="AJ17">
        <f t="shared" si="39"/>
        <v>0</v>
      </c>
      <c r="AK17" s="8">
        <f t="shared" si="40"/>
        <v>0</v>
      </c>
      <c r="AL17" s="93">
        <f t="shared" si="41"/>
        <v>0</v>
      </c>
      <c r="AM17">
        <f t="shared" si="42"/>
        <v>0</v>
      </c>
      <c r="AN17">
        <f t="shared" si="43"/>
        <v>0</v>
      </c>
    </row>
    <row r="18" spans="1:40" x14ac:dyDescent="0.3">
      <c r="A18" s="32" t="str">
        <f>C8</f>
        <v>THAON "A"</v>
      </c>
      <c r="B18" s="33" t="s">
        <v>11</v>
      </c>
      <c r="C18" s="87" t="str">
        <f>C5</f>
        <v>NEUFCHATEAU A"</v>
      </c>
      <c r="D18" s="61"/>
      <c r="E18" s="21" t="s">
        <v>12</v>
      </c>
      <c r="F18" s="64"/>
      <c r="M18" s="32" t="str">
        <f>C5</f>
        <v>NEUFCHATEAU A"</v>
      </c>
      <c r="N18" s="26" t="s">
        <v>11</v>
      </c>
      <c r="O18" s="27" t="str">
        <f>C6</f>
        <v>MIRECOURT "A"</v>
      </c>
      <c r="P18" s="61"/>
      <c r="Q18" s="21" t="s">
        <v>12</v>
      </c>
      <c r="R18" s="64"/>
      <c r="T18">
        <f t="shared" si="24"/>
        <v>0</v>
      </c>
      <c r="U18" s="8">
        <f t="shared" si="25"/>
        <v>0</v>
      </c>
      <c r="V18" s="93">
        <f t="shared" si="26"/>
        <v>0</v>
      </c>
      <c r="W18">
        <f t="shared" si="27"/>
        <v>0</v>
      </c>
      <c r="X18" s="91">
        <f t="shared" si="28"/>
        <v>0</v>
      </c>
      <c r="Y18">
        <f t="shared" si="29"/>
        <v>0</v>
      </c>
      <c r="Z18" s="8">
        <f t="shared" si="30"/>
        <v>0</v>
      </c>
      <c r="AA18" s="93">
        <f t="shared" si="31"/>
        <v>0</v>
      </c>
      <c r="AB18">
        <f t="shared" si="32"/>
        <v>0</v>
      </c>
      <c r="AC18">
        <f t="shared" si="33"/>
        <v>0</v>
      </c>
      <c r="AE18">
        <f t="shared" si="34"/>
        <v>0</v>
      </c>
      <c r="AF18" s="8">
        <f t="shared" si="35"/>
        <v>0</v>
      </c>
      <c r="AG18" s="93">
        <f t="shared" si="36"/>
        <v>0</v>
      </c>
      <c r="AH18">
        <f t="shared" si="37"/>
        <v>0</v>
      </c>
      <c r="AI18">
        <f t="shared" si="38"/>
        <v>0</v>
      </c>
      <c r="AJ18">
        <f t="shared" si="39"/>
        <v>0</v>
      </c>
      <c r="AK18" s="8">
        <f t="shared" si="40"/>
        <v>0</v>
      </c>
      <c r="AL18" s="93">
        <f t="shared" si="41"/>
        <v>0</v>
      </c>
      <c r="AM18">
        <f t="shared" si="42"/>
        <v>0</v>
      </c>
      <c r="AN18">
        <f t="shared" si="43"/>
        <v>0</v>
      </c>
    </row>
    <row r="19" spans="1:40" ht="15" thickBot="1" x14ac:dyDescent="0.35">
      <c r="A19" s="28" t="str">
        <f>C7</f>
        <v>ST MICHEL "B"</v>
      </c>
      <c r="B19" s="29" t="s">
        <v>11</v>
      </c>
      <c r="C19" s="88" t="str">
        <f>C9</f>
        <v>EPINAL LA VIERGE "A"</v>
      </c>
      <c r="D19" s="62"/>
      <c r="E19" s="22" t="s">
        <v>12</v>
      </c>
      <c r="F19" s="65"/>
      <c r="M19" s="28" t="str">
        <f>C7</f>
        <v>ST MICHEL "B"</v>
      </c>
      <c r="N19" s="29" t="s">
        <v>11</v>
      </c>
      <c r="O19" s="30" t="str">
        <f>C8</f>
        <v>THAON "A"</v>
      </c>
      <c r="P19" s="62"/>
      <c r="Q19" s="22" t="s">
        <v>12</v>
      </c>
      <c r="R19" s="65"/>
      <c r="T19">
        <f t="shared" si="24"/>
        <v>0</v>
      </c>
      <c r="U19" s="8">
        <f t="shared" si="25"/>
        <v>0</v>
      </c>
      <c r="V19" s="93">
        <f t="shared" si="26"/>
        <v>0</v>
      </c>
      <c r="W19">
        <f t="shared" si="27"/>
        <v>0</v>
      </c>
      <c r="X19" s="91">
        <f t="shared" si="28"/>
        <v>0</v>
      </c>
      <c r="Y19">
        <f t="shared" si="29"/>
        <v>0</v>
      </c>
      <c r="Z19" s="8">
        <f t="shared" si="30"/>
        <v>0</v>
      </c>
      <c r="AA19" s="93">
        <f t="shared" si="31"/>
        <v>0</v>
      </c>
      <c r="AB19">
        <f t="shared" si="32"/>
        <v>0</v>
      </c>
      <c r="AC19">
        <f t="shared" si="33"/>
        <v>0</v>
      </c>
      <c r="AE19">
        <f t="shared" si="34"/>
        <v>0</v>
      </c>
      <c r="AF19" s="8">
        <f t="shared" si="35"/>
        <v>0</v>
      </c>
      <c r="AG19" s="93">
        <f t="shared" si="36"/>
        <v>0</v>
      </c>
      <c r="AH19">
        <f t="shared" si="37"/>
        <v>0</v>
      </c>
      <c r="AI19">
        <f t="shared" si="38"/>
        <v>0</v>
      </c>
      <c r="AJ19">
        <f t="shared" si="39"/>
        <v>0</v>
      </c>
      <c r="AK19" s="8">
        <f t="shared" si="40"/>
        <v>0</v>
      </c>
      <c r="AL19" s="93">
        <f t="shared" si="41"/>
        <v>0</v>
      </c>
      <c r="AM19">
        <f t="shared" si="42"/>
        <v>0</v>
      </c>
      <c r="AN19">
        <f t="shared" si="43"/>
        <v>0</v>
      </c>
    </row>
    <row r="20" spans="1:40" ht="9.75" customHeight="1" thickBot="1" x14ac:dyDescent="0.35">
      <c r="M20" s="6"/>
      <c r="N20" s="6"/>
      <c r="O20" s="6"/>
      <c r="Q20" s="7"/>
      <c r="T20">
        <f t="shared" si="24"/>
        <v>0</v>
      </c>
      <c r="U20" s="8">
        <f t="shared" si="25"/>
        <v>0</v>
      </c>
      <c r="V20" s="93">
        <f t="shared" si="26"/>
        <v>0</v>
      </c>
      <c r="W20">
        <f t="shared" si="27"/>
        <v>0</v>
      </c>
      <c r="X20" s="91">
        <f t="shared" si="28"/>
        <v>0</v>
      </c>
      <c r="Y20">
        <f t="shared" si="29"/>
        <v>0</v>
      </c>
      <c r="Z20" s="8">
        <f t="shared" si="30"/>
        <v>0</v>
      </c>
      <c r="AA20" s="93">
        <f t="shared" si="31"/>
        <v>0</v>
      </c>
      <c r="AB20">
        <f t="shared" si="32"/>
        <v>0</v>
      </c>
      <c r="AC20">
        <f t="shared" si="33"/>
        <v>0</v>
      </c>
      <c r="AE20">
        <f t="shared" si="34"/>
        <v>0</v>
      </c>
      <c r="AF20" s="8">
        <f t="shared" si="35"/>
        <v>0</v>
      </c>
      <c r="AG20" s="93">
        <f t="shared" si="36"/>
        <v>0</v>
      </c>
      <c r="AH20">
        <f t="shared" si="37"/>
        <v>0</v>
      </c>
      <c r="AI20">
        <f t="shared" si="38"/>
        <v>0</v>
      </c>
      <c r="AJ20">
        <f t="shared" si="39"/>
        <v>0</v>
      </c>
      <c r="AK20" s="8">
        <f t="shared" si="40"/>
        <v>0</v>
      </c>
      <c r="AL20" s="93">
        <f t="shared" si="41"/>
        <v>0</v>
      </c>
      <c r="AM20">
        <f t="shared" si="42"/>
        <v>0</v>
      </c>
      <c r="AN20">
        <f t="shared" si="43"/>
        <v>0</v>
      </c>
    </row>
    <row r="21" spans="1:40" ht="15" thickBot="1" x14ac:dyDescent="0.35">
      <c r="A21" s="176" t="s">
        <v>119</v>
      </c>
      <c r="B21" s="177"/>
      <c r="C21" s="177"/>
      <c r="D21" s="177"/>
      <c r="E21" s="177"/>
      <c r="F21" s="178"/>
      <c r="T21">
        <f t="shared" si="24"/>
        <v>0</v>
      </c>
      <c r="U21" s="8">
        <f t="shared" si="25"/>
        <v>0</v>
      </c>
      <c r="V21" s="93">
        <f t="shared" si="26"/>
        <v>0</v>
      </c>
      <c r="W21">
        <f t="shared" si="27"/>
        <v>0</v>
      </c>
      <c r="X21" s="91">
        <f t="shared" si="28"/>
        <v>0</v>
      </c>
      <c r="Y21">
        <f t="shared" si="29"/>
        <v>0</v>
      </c>
      <c r="Z21" s="8">
        <f t="shared" si="30"/>
        <v>0</v>
      </c>
      <c r="AA21" s="93">
        <f t="shared" si="31"/>
        <v>0</v>
      </c>
      <c r="AB21">
        <f t="shared" si="32"/>
        <v>0</v>
      </c>
      <c r="AC21">
        <f t="shared" si="33"/>
        <v>0</v>
      </c>
      <c r="AE21">
        <f t="shared" si="34"/>
        <v>0</v>
      </c>
      <c r="AF21" s="8">
        <f t="shared" si="35"/>
        <v>0</v>
      </c>
      <c r="AG21" s="93">
        <f t="shared" si="36"/>
        <v>0</v>
      </c>
      <c r="AH21">
        <f t="shared" si="37"/>
        <v>0</v>
      </c>
      <c r="AI21">
        <f t="shared" si="38"/>
        <v>0</v>
      </c>
      <c r="AJ21">
        <f t="shared" si="39"/>
        <v>0</v>
      </c>
      <c r="AK21" s="8">
        <f t="shared" si="40"/>
        <v>0</v>
      </c>
      <c r="AL21" s="93">
        <f t="shared" si="41"/>
        <v>0</v>
      </c>
      <c r="AM21">
        <f t="shared" si="42"/>
        <v>0</v>
      </c>
      <c r="AN21">
        <f t="shared" si="43"/>
        <v>0</v>
      </c>
    </row>
    <row r="22" spans="1:40" x14ac:dyDescent="0.3">
      <c r="A22" s="79" t="str">
        <f>C4</f>
        <v>RAMBERVILLERS "B"</v>
      </c>
      <c r="B22" s="80" t="s">
        <v>11</v>
      </c>
      <c r="C22" s="81" t="str">
        <f>C7</f>
        <v>ST MICHEL "B"</v>
      </c>
      <c r="D22" s="60"/>
      <c r="E22" s="20" t="s">
        <v>12</v>
      </c>
      <c r="F22" s="63"/>
      <c r="T22">
        <f t="shared" si="24"/>
        <v>0</v>
      </c>
      <c r="U22" s="8">
        <f t="shared" si="25"/>
        <v>0</v>
      </c>
      <c r="V22" s="93">
        <f t="shared" si="26"/>
        <v>0</v>
      </c>
      <c r="W22">
        <f t="shared" si="27"/>
        <v>0</v>
      </c>
      <c r="X22" s="91">
        <f t="shared" si="28"/>
        <v>0</v>
      </c>
      <c r="Y22">
        <f t="shared" si="29"/>
        <v>0</v>
      </c>
      <c r="Z22" s="8">
        <f t="shared" si="30"/>
        <v>0</v>
      </c>
      <c r="AA22" s="93">
        <f t="shared" si="31"/>
        <v>0</v>
      </c>
      <c r="AB22">
        <f t="shared" si="32"/>
        <v>0</v>
      </c>
      <c r="AC22">
        <f t="shared" si="33"/>
        <v>0</v>
      </c>
      <c r="AE22">
        <f t="shared" si="34"/>
        <v>0</v>
      </c>
      <c r="AF22" s="8">
        <f t="shared" si="35"/>
        <v>0</v>
      </c>
      <c r="AG22" s="93">
        <f t="shared" si="36"/>
        <v>0</v>
      </c>
      <c r="AH22">
        <f t="shared" si="37"/>
        <v>0</v>
      </c>
      <c r="AI22">
        <f t="shared" si="38"/>
        <v>0</v>
      </c>
      <c r="AJ22">
        <f t="shared" si="39"/>
        <v>0</v>
      </c>
      <c r="AK22" s="8">
        <f t="shared" si="40"/>
        <v>0</v>
      </c>
      <c r="AL22" s="93">
        <f t="shared" si="41"/>
        <v>0</v>
      </c>
      <c r="AM22">
        <f t="shared" si="42"/>
        <v>0</v>
      </c>
      <c r="AN22">
        <f t="shared" si="43"/>
        <v>0</v>
      </c>
    </row>
    <row r="23" spans="1:40" x14ac:dyDescent="0.3">
      <c r="A23" s="32" t="str">
        <f>C5</f>
        <v>NEUFCHATEAU A"</v>
      </c>
      <c r="B23" s="26" t="s">
        <v>11</v>
      </c>
      <c r="C23" s="27" t="str">
        <f>C9</f>
        <v>EPINAL LA VIERGE "A"</v>
      </c>
      <c r="D23" s="61"/>
      <c r="E23" s="21" t="s">
        <v>12</v>
      </c>
      <c r="F23" s="64"/>
      <c r="T23">
        <f t="shared" si="24"/>
        <v>0</v>
      </c>
      <c r="U23" s="8">
        <f t="shared" si="25"/>
        <v>0</v>
      </c>
      <c r="V23" s="93">
        <f t="shared" si="26"/>
        <v>0</v>
      </c>
      <c r="W23">
        <f t="shared" si="27"/>
        <v>0</v>
      </c>
      <c r="X23" s="91">
        <f t="shared" si="28"/>
        <v>0</v>
      </c>
      <c r="Y23">
        <f t="shared" si="29"/>
        <v>0</v>
      </c>
      <c r="Z23" s="8">
        <f t="shared" si="30"/>
        <v>0</v>
      </c>
      <c r="AA23" s="93">
        <f t="shared" si="31"/>
        <v>0</v>
      </c>
      <c r="AB23">
        <f t="shared" si="32"/>
        <v>0</v>
      </c>
      <c r="AC23">
        <f t="shared" si="33"/>
        <v>0</v>
      </c>
      <c r="AE23">
        <f t="shared" si="34"/>
        <v>0</v>
      </c>
      <c r="AF23" s="8">
        <f t="shared" si="35"/>
        <v>0</v>
      </c>
      <c r="AG23" s="93">
        <f t="shared" si="36"/>
        <v>0</v>
      </c>
      <c r="AH23">
        <f t="shared" si="37"/>
        <v>0</v>
      </c>
      <c r="AI23">
        <f t="shared" si="38"/>
        <v>0</v>
      </c>
      <c r="AJ23">
        <f t="shared" si="39"/>
        <v>0</v>
      </c>
      <c r="AK23" s="8">
        <f t="shared" si="40"/>
        <v>0</v>
      </c>
      <c r="AL23" s="93">
        <f t="shared" si="41"/>
        <v>0</v>
      </c>
      <c r="AM23">
        <f t="shared" si="42"/>
        <v>0</v>
      </c>
      <c r="AN23">
        <f t="shared" si="43"/>
        <v>0</v>
      </c>
    </row>
    <row r="24" spans="1:40" ht="15" thickBot="1" x14ac:dyDescent="0.35">
      <c r="A24" s="28" t="str">
        <f>C6</f>
        <v>MIRECOURT "A"</v>
      </c>
      <c r="B24" s="29" t="s">
        <v>11</v>
      </c>
      <c r="C24" s="30" t="str">
        <f>C8</f>
        <v>THAON "A"</v>
      </c>
      <c r="D24" s="62"/>
      <c r="E24" s="22" t="s">
        <v>12</v>
      </c>
      <c r="F24" s="65"/>
      <c r="T24">
        <f t="shared" si="24"/>
        <v>0</v>
      </c>
      <c r="U24" s="8">
        <f t="shared" si="25"/>
        <v>0</v>
      </c>
      <c r="V24" s="93">
        <f t="shared" si="26"/>
        <v>0</v>
      </c>
      <c r="W24">
        <f t="shared" si="27"/>
        <v>0</v>
      </c>
      <c r="X24" s="91">
        <f t="shared" si="28"/>
        <v>0</v>
      </c>
      <c r="Y24">
        <f t="shared" si="29"/>
        <v>0</v>
      </c>
      <c r="Z24" s="8">
        <f t="shared" si="30"/>
        <v>0</v>
      </c>
      <c r="AA24" s="93">
        <f t="shared" si="31"/>
        <v>0</v>
      </c>
      <c r="AB24">
        <f t="shared" si="32"/>
        <v>0</v>
      </c>
      <c r="AC24">
        <f t="shared" si="33"/>
        <v>0</v>
      </c>
      <c r="AE24">
        <f t="shared" si="34"/>
        <v>0</v>
      </c>
      <c r="AF24" s="8">
        <f t="shared" si="35"/>
        <v>0</v>
      </c>
      <c r="AG24" s="93">
        <f t="shared" si="36"/>
        <v>0</v>
      </c>
      <c r="AH24">
        <f t="shared" si="37"/>
        <v>0</v>
      </c>
      <c r="AI24">
        <f t="shared" si="38"/>
        <v>0</v>
      </c>
      <c r="AJ24">
        <f t="shared" si="39"/>
        <v>0</v>
      </c>
      <c r="AK24" s="8">
        <f t="shared" si="40"/>
        <v>0</v>
      </c>
      <c r="AL24" s="93">
        <f t="shared" si="41"/>
        <v>0</v>
      </c>
      <c r="AM24">
        <f t="shared" si="42"/>
        <v>0</v>
      </c>
      <c r="AN24">
        <f t="shared" si="43"/>
        <v>0</v>
      </c>
    </row>
    <row r="25" spans="1:40" x14ac:dyDescent="0.3">
      <c r="M25" s="47"/>
      <c r="T25">
        <f t="shared" si="24"/>
        <v>0</v>
      </c>
      <c r="U25" s="8">
        <f t="shared" si="25"/>
        <v>0</v>
      </c>
      <c r="V25" s="93">
        <f t="shared" si="26"/>
        <v>0</v>
      </c>
      <c r="W25">
        <f t="shared" si="27"/>
        <v>0</v>
      </c>
      <c r="X25" s="91">
        <f t="shared" si="28"/>
        <v>0</v>
      </c>
      <c r="Y25">
        <f t="shared" si="29"/>
        <v>0</v>
      </c>
      <c r="Z25" s="8">
        <f t="shared" si="30"/>
        <v>0</v>
      </c>
      <c r="AA25" s="93">
        <f t="shared" si="31"/>
        <v>0</v>
      </c>
      <c r="AB25">
        <f t="shared" si="32"/>
        <v>0</v>
      </c>
      <c r="AC25">
        <f t="shared" si="33"/>
        <v>0</v>
      </c>
      <c r="AE25">
        <f t="shared" si="34"/>
        <v>0</v>
      </c>
      <c r="AF25" s="8">
        <f t="shared" si="35"/>
        <v>0</v>
      </c>
      <c r="AG25" s="93">
        <f t="shared" si="36"/>
        <v>0</v>
      </c>
      <c r="AH25">
        <f t="shared" si="37"/>
        <v>0</v>
      </c>
      <c r="AI25">
        <f t="shared" si="38"/>
        <v>0</v>
      </c>
      <c r="AJ25">
        <f t="shared" si="39"/>
        <v>0</v>
      </c>
      <c r="AK25" s="8">
        <f t="shared" si="40"/>
        <v>0</v>
      </c>
      <c r="AL25" s="93">
        <f t="shared" si="41"/>
        <v>0</v>
      </c>
      <c r="AM25">
        <f t="shared" si="42"/>
        <v>0</v>
      </c>
      <c r="AN25">
        <f t="shared" si="43"/>
        <v>0</v>
      </c>
    </row>
    <row r="26" spans="1:40" x14ac:dyDescent="0.3">
      <c r="A26" s="37"/>
      <c r="B26" s="37"/>
      <c r="C26" s="37"/>
      <c r="D26" s="37"/>
      <c r="E26" s="37"/>
      <c r="F26" s="38"/>
      <c r="M26" s="47"/>
      <c r="T26">
        <f t="shared" si="24"/>
        <v>0</v>
      </c>
      <c r="U26" s="8">
        <f t="shared" si="25"/>
        <v>0</v>
      </c>
      <c r="V26" s="93">
        <f t="shared" si="26"/>
        <v>0</v>
      </c>
      <c r="W26">
        <f t="shared" si="27"/>
        <v>0</v>
      </c>
      <c r="X26" s="91">
        <f t="shared" si="28"/>
        <v>0</v>
      </c>
      <c r="Y26">
        <f t="shared" si="29"/>
        <v>0</v>
      </c>
      <c r="Z26" s="8">
        <f t="shared" si="30"/>
        <v>0</v>
      </c>
      <c r="AA26" s="93">
        <f t="shared" si="31"/>
        <v>0</v>
      </c>
      <c r="AB26">
        <f t="shared" si="32"/>
        <v>0</v>
      </c>
      <c r="AC26">
        <f t="shared" si="33"/>
        <v>0</v>
      </c>
      <c r="AE26">
        <f t="shared" si="34"/>
        <v>0</v>
      </c>
      <c r="AF26" s="8">
        <f t="shared" si="35"/>
        <v>0</v>
      </c>
      <c r="AG26" s="93">
        <f t="shared" si="36"/>
        <v>0</v>
      </c>
      <c r="AH26">
        <f t="shared" si="37"/>
        <v>0</v>
      </c>
      <c r="AI26">
        <f t="shared" si="38"/>
        <v>0</v>
      </c>
      <c r="AJ26">
        <f t="shared" si="39"/>
        <v>0</v>
      </c>
      <c r="AK26" s="8">
        <f t="shared" si="40"/>
        <v>0</v>
      </c>
      <c r="AL26" s="93">
        <f t="shared" si="41"/>
        <v>0</v>
      </c>
      <c r="AM26">
        <f t="shared" si="42"/>
        <v>0</v>
      </c>
      <c r="AN26">
        <f t="shared" si="43"/>
        <v>0</v>
      </c>
    </row>
    <row r="27" spans="1:40" x14ac:dyDescent="0.3">
      <c r="A27" s="37"/>
      <c r="B27" s="37"/>
      <c r="C27" s="37"/>
      <c r="D27" s="37"/>
      <c r="E27" s="37"/>
      <c r="F27" s="38"/>
      <c r="M27" s="47"/>
      <c r="T27">
        <f t="shared" si="24"/>
        <v>0</v>
      </c>
      <c r="U27" s="8">
        <f t="shared" si="25"/>
        <v>0</v>
      </c>
      <c r="V27" s="93">
        <f t="shared" si="26"/>
        <v>0</v>
      </c>
      <c r="W27">
        <f t="shared" si="27"/>
        <v>0</v>
      </c>
      <c r="X27" s="91">
        <f t="shared" si="28"/>
        <v>0</v>
      </c>
      <c r="Y27">
        <f t="shared" si="29"/>
        <v>0</v>
      </c>
      <c r="Z27" s="8">
        <f t="shared" si="30"/>
        <v>0</v>
      </c>
      <c r="AA27" s="93">
        <f t="shared" si="31"/>
        <v>0</v>
      </c>
      <c r="AB27">
        <f t="shared" si="32"/>
        <v>0</v>
      </c>
      <c r="AC27">
        <f t="shared" si="33"/>
        <v>0</v>
      </c>
      <c r="AE27">
        <f t="shared" si="34"/>
        <v>0</v>
      </c>
      <c r="AF27" s="8">
        <f t="shared" si="35"/>
        <v>0</v>
      </c>
      <c r="AG27" s="93">
        <f t="shared" si="36"/>
        <v>0</v>
      </c>
      <c r="AH27">
        <f t="shared" si="37"/>
        <v>0</v>
      </c>
      <c r="AI27">
        <f t="shared" si="38"/>
        <v>0</v>
      </c>
      <c r="AJ27">
        <f t="shared" si="39"/>
        <v>0</v>
      </c>
      <c r="AK27" s="8">
        <f t="shared" si="40"/>
        <v>0</v>
      </c>
      <c r="AL27" s="93">
        <f t="shared" si="41"/>
        <v>0</v>
      </c>
      <c r="AM27">
        <f t="shared" si="42"/>
        <v>0</v>
      </c>
      <c r="AN27">
        <f t="shared" si="43"/>
        <v>0</v>
      </c>
    </row>
    <row r="28" spans="1:40" x14ac:dyDescent="0.3">
      <c r="T28">
        <f t="shared" si="24"/>
        <v>0</v>
      </c>
      <c r="U28" s="8">
        <f t="shared" si="25"/>
        <v>0</v>
      </c>
      <c r="V28" s="93">
        <f t="shared" si="26"/>
        <v>0</v>
      </c>
      <c r="W28">
        <f t="shared" si="27"/>
        <v>0</v>
      </c>
      <c r="X28" s="91">
        <f t="shared" si="28"/>
        <v>0</v>
      </c>
      <c r="Y28">
        <f t="shared" si="29"/>
        <v>0</v>
      </c>
      <c r="Z28" s="8">
        <f t="shared" si="30"/>
        <v>0</v>
      </c>
      <c r="AA28" s="93">
        <f t="shared" si="31"/>
        <v>0</v>
      </c>
      <c r="AB28">
        <f t="shared" si="32"/>
        <v>0</v>
      </c>
      <c r="AC28">
        <f t="shared" si="33"/>
        <v>0</v>
      </c>
      <c r="AE28">
        <f t="shared" si="34"/>
        <v>0</v>
      </c>
      <c r="AF28" s="8">
        <f t="shared" si="35"/>
        <v>0</v>
      </c>
      <c r="AG28" s="93">
        <f t="shared" si="36"/>
        <v>0</v>
      </c>
      <c r="AH28">
        <f t="shared" si="37"/>
        <v>0</v>
      </c>
      <c r="AI28">
        <f t="shared" si="38"/>
        <v>0</v>
      </c>
      <c r="AJ28">
        <f t="shared" si="39"/>
        <v>0</v>
      </c>
      <c r="AK28" s="8">
        <f t="shared" si="40"/>
        <v>0</v>
      </c>
      <c r="AL28" s="93">
        <f t="shared" si="41"/>
        <v>0</v>
      </c>
      <c r="AM28">
        <f t="shared" si="42"/>
        <v>0</v>
      </c>
      <c r="AN28">
        <f t="shared" si="43"/>
        <v>0</v>
      </c>
    </row>
    <row r="29" spans="1:40" x14ac:dyDescent="0.3">
      <c r="U29" s="8"/>
      <c r="V29" s="8"/>
      <c r="Z29" s="8"/>
      <c r="AA29" s="8"/>
      <c r="AF29" s="8"/>
      <c r="AG29" s="8"/>
      <c r="AK29" s="8"/>
      <c r="AL29" s="8"/>
    </row>
  </sheetData>
  <sheetProtection algorithmName="SHA-512" hashValue="UsC7E4iw8uCWHW+lNDPVphP2ocJUTiZQiWHugb1/xeK71UFD1ZBC9SYDnF2nlBkMYDdLfexCqX+22eL+I83tKw==" saltValue="TAzgVufvBx7zGI0wRbh13A==" spinCount="100000" sheet="1" selectLockedCells="1"/>
  <mergeCells count="17">
    <mergeCell ref="AJ10:AN10"/>
    <mergeCell ref="A1:R1"/>
    <mergeCell ref="N3:P3"/>
    <mergeCell ref="N4:O4"/>
    <mergeCell ref="N5:O5"/>
    <mergeCell ref="N6:O6"/>
    <mergeCell ref="N7:O7"/>
    <mergeCell ref="N8:O8"/>
    <mergeCell ref="N9:O9"/>
    <mergeCell ref="T10:X10"/>
    <mergeCell ref="Y10:AC10"/>
    <mergeCell ref="AE10:AI10"/>
    <mergeCell ref="A11:F11"/>
    <mergeCell ref="M11:R11"/>
    <mergeCell ref="A16:F16"/>
    <mergeCell ref="M16:R16"/>
    <mergeCell ref="A21:F21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BJ29"/>
  <sheetViews>
    <sheetView showGridLines="0" workbookViewId="0">
      <selection activeCell="D12" sqref="D12"/>
    </sheetView>
  </sheetViews>
  <sheetFormatPr baseColWidth="10" defaultRowHeight="14.4" x14ac:dyDescent="0.3"/>
  <cols>
    <col min="1" max="1" width="18.6640625" customWidth="1"/>
    <col min="2" max="2" width="7.6640625" customWidth="1"/>
    <col min="3" max="3" width="18.44140625" customWidth="1"/>
    <col min="4" max="12" width="3.6640625" customWidth="1"/>
    <col min="13" max="13" width="18.6640625" customWidth="1"/>
    <col min="14" max="14" width="7.6640625" customWidth="1"/>
    <col min="15" max="15" width="18.6640625" customWidth="1"/>
    <col min="16" max="18" width="3.6640625" customWidth="1"/>
    <col min="19" max="19" width="11.44140625" hidden="1" customWidth="1"/>
    <col min="20" max="20" width="7.109375" hidden="1" customWidth="1"/>
    <col min="21" max="21" width="2.6640625" hidden="1" customWidth="1"/>
    <col min="22" max="22" width="2.44140625" hidden="1" customWidth="1"/>
    <col min="23" max="23" width="2.5546875" hidden="1" customWidth="1"/>
    <col min="24" max="25" width="2" hidden="1" customWidth="1"/>
    <col min="26" max="26" width="2.33203125" hidden="1" customWidth="1"/>
    <col min="27" max="27" width="2.44140625" hidden="1" customWidth="1"/>
    <col min="28" max="28" width="2.5546875" hidden="1" customWidth="1"/>
    <col min="29" max="29" width="2" hidden="1" customWidth="1"/>
    <col min="30" max="30" width="4.88671875" hidden="1" customWidth="1"/>
    <col min="31" max="31" width="2" hidden="1" customWidth="1"/>
    <col min="32" max="32" width="2.33203125" hidden="1" customWidth="1"/>
    <col min="33" max="33" width="2.44140625" hidden="1" customWidth="1"/>
    <col min="34" max="34" width="2.5546875" hidden="1" customWidth="1"/>
    <col min="35" max="35" width="2" hidden="1" customWidth="1"/>
    <col min="36" max="36" width="9.44140625" hidden="1" customWidth="1"/>
    <col min="37" max="37" width="2.33203125" hidden="1" customWidth="1"/>
    <col min="38" max="38" width="2.44140625" hidden="1" customWidth="1"/>
    <col min="39" max="39" width="2.5546875" hidden="1" customWidth="1"/>
    <col min="40" max="40" width="2" hidden="1" customWidth="1"/>
    <col min="41" max="44" width="11.44140625" hidden="1" customWidth="1"/>
    <col min="45" max="46" width="11.5546875" hidden="1" customWidth="1"/>
    <col min="47" max="49" width="14" hidden="1" customWidth="1"/>
    <col min="50" max="50" width="13" style="7" hidden="1" customWidth="1"/>
    <col min="51" max="58" width="11.5546875" hidden="1" customWidth="1"/>
    <col min="59" max="59" width="14.44140625" hidden="1" customWidth="1"/>
    <col min="60" max="62" width="11.5546875" hidden="1" customWidth="1"/>
    <col min="63" max="63" width="11.5546875" customWidth="1"/>
    <col min="64" max="64" width="1.88671875" customWidth="1"/>
  </cols>
  <sheetData>
    <row r="1" spans="1:61" ht="22.5" customHeight="1" thickBot="1" x14ac:dyDescent="0.35">
      <c r="A1" s="180" t="s">
        <v>29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2"/>
      <c r="AW1" s="42">
        <v>1</v>
      </c>
      <c r="AX1" s="42">
        <v>2</v>
      </c>
      <c r="AY1" s="42">
        <v>3</v>
      </c>
      <c r="AZ1" s="42">
        <v>4</v>
      </c>
      <c r="BA1" s="42">
        <v>5</v>
      </c>
      <c r="BB1" s="42">
        <v>6</v>
      </c>
    </row>
    <row r="2" spans="1:61" ht="15" customHeight="1" thickBot="1" x14ac:dyDescent="0.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AW2" s="42">
        <f t="shared" ref="AW2:BB2" si="0">MAX(AW4:AW9)</f>
        <v>10006</v>
      </c>
      <c r="AX2" s="43">
        <f t="shared" si="0"/>
        <v>10005</v>
      </c>
      <c r="AY2" s="42">
        <f t="shared" si="0"/>
        <v>10004</v>
      </c>
      <c r="AZ2" s="42">
        <f t="shared" si="0"/>
        <v>10003</v>
      </c>
      <c r="BA2" s="42">
        <f t="shared" si="0"/>
        <v>10002</v>
      </c>
      <c r="BB2" s="42">
        <f t="shared" si="0"/>
        <v>10001</v>
      </c>
    </row>
    <row r="3" spans="1:61" ht="15.9" customHeight="1" thickBot="1" x14ac:dyDescent="0.35">
      <c r="A3" s="175" t="s">
        <v>135</v>
      </c>
      <c r="B3" s="9"/>
      <c r="C3" s="75" t="s">
        <v>0</v>
      </c>
      <c r="D3" s="16" t="s">
        <v>1</v>
      </c>
      <c r="E3" s="18" t="s">
        <v>2</v>
      </c>
      <c r="F3" s="18" t="s">
        <v>3</v>
      </c>
      <c r="G3" s="18" t="s">
        <v>4</v>
      </c>
      <c r="H3" s="19" t="s">
        <v>5</v>
      </c>
      <c r="I3" s="16" t="s">
        <v>6</v>
      </c>
      <c r="J3" s="17" t="s">
        <v>7</v>
      </c>
      <c r="K3" s="76" t="s">
        <v>8</v>
      </c>
      <c r="L3" s="17" t="s">
        <v>9</v>
      </c>
      <c r="M3" s="9"/>
      <c r="N3" s="176" t="s">
        <v>10</v>
      </c>
      <c r="O3" s="177"/>
      <c r="P3" s="185"/>
      <c r="Q3" s="17" t="s">
        <v>9</v>
      </c>
      <c r="R3" s="17" t="s">
        <v>8</v>
      </c>
      <c r="S3">
        <f>COUNT(P4:P9)</f>
        <v>6</v>
      </c>
      <c r="AR3" t="s">
        <v>9</v>
      </c>
      <c r="AS3" t="s">
        <v>8</v>
      </c>
      <c r="AT3" t="s">
        <v>16</v>
      </c>
      <c r="AU3" t="s">
        <v>20</v>
      </c>
      <c r="AX3"/>
      <c r="BD3" t="s">
        <v>19</v>
      </c>
      <c r="BE3" t="s">
        <v>18</v>
      </c>
      <c r="BG3" t="s">
        <v>17</v>
      </c>
      <c r="BH3" t="s">
        <v>9</v>
      </c>
      <c r="BI3" t="s">
        <v>8</v>
      </c>
    </row>
    <row r="4" spans="1:61" ht="15.9" customHeight="1" thickBot="1" x14ac:dyDescent="0.35">
      <c r="A4" s="38" t="s">
        <v>136</v>
      </c>
      <c r="C4" s="95" t="s">
        <v>50</v>
      </c>
      <c r="D4" s="51">
        <f>SUMIF($A:$A,$C4,T:T)+SUMIF($C:$C,$C4,Y:Y)+SUMIF($M:$M,$C4,AE:AE)+SUMIF($O:$O,$C4,AJ:AJ)</f>
        <v>0</v>
      </c>
      <c r="E4" s="52">
        <f>SUMIF($A:$A,$C4,U:U)+SUMIF($C:$C,$C4,Z:Z)+SUMIF($M:$M,$C4,AF:AF)+SUMIF($O:$O,$C4,AK:AK)</f>
        <v>0</v>
      </c>
      <c r="F4" s="52">
        <f t="shared" ref="E4:H9" si="1">SUMIF($A:$A,$C4,V:V)+SUMIF($C:$C,$C4,AA:AA)+SUMIF($M:$M,$C4,AG:AG)+SUMIF($O:$O,$C4,AL:AL)</f>
        <v>0</v>
      </c>
      <c r="G4" s="52">
        <f t="shared" si="1"/>
        <v>0</v>
      </c>
      <c r="H4" s="53">
        <f t="shared" si="1"/>
        <v>0</v>
      </c>
      <c r="I4" s="67">
        <f t="shared" ref="I4:I9" si="2">SUMIF($A$12:$A$240,$C4,$D$12:$D$240)+SUMIF($C$12:$C$240,$C4,$F$12:$F$240)+SUMIF($M$12:$M$240,$C4,$P$12:$P$240)+SUMIF($O$12:$O$240,$C4,$R$12:$R$240)</f>
        <v>0</v>
      </c>
      <c r="J4" s="68">
        <f t="shared" ref="J4:J9" si="3">SUMIF($A$12:$A$240,$C4,$F$12:$F$240)+SUMIF($C$12:$C$240,$C4,$D$12:$D$240)+SUMIF($M$12:$M$240,$C4,$R$12:$R$240)+SUMIF($O$12:$O$240,$C4,$P$12:$P$240)</f>
        <v>0</v>
      </c>
      <c r="K4" s="13">
        <f>SUM(I4-J4)</f>
        <v>0</v>
      </c>
      <c r="L4" s="10">
        <f>SUM(E4+E4+E4+F4+G4+G4)</f>
        <v>0</v>
      </c>
      <c r="N4" s="183" t="str">
        <f>IF($D$12="","",BG4)</f>
        <v/>
      </c>
      <c r="O4" s="184"/>
      <c r="P4" s="48">
        <v>1</v>
      </c>
      <c r="Q4" s="36">
        <f ca="1">BH4</f>
        <v>0</v>
      </c>
      <c r="R4" s="73">
        <f ca="1">BI4</f>
        <v>0</v>
      </c>
      <c r="S4">
        <f>COUNTIF($T$4:$T$9,"&lt;="&amp;T4)</f>
        <v>6</v>
      </c>
      <c r="T4">
        <f>L4*10000+K4</f>
        <v>0</v>
      </c>
      <c r="U4">
        <f>$S$3-S4+1</f>
        <v>1</v>
      </c>
      <c r="AP4" t="str">
        <f ca="1">BG4</f>
        <v>AYDOILLES "A"</v>
      </c>
      <c r="AR4" s="46">
        <f>L4</f>
        <v>0</v>
      </c>
      <c r="AS4" s="46">
        <f>K4</f>
        <v>0</v>
      </c>
      <c r="AT4" s="46">
        <v>1</v>
      </c>
      <c r="AU4" s="41">
        <f>AR4*1000000+(1000+AS4)*10+AT4</f>
        <v>10001</v>
      </c>
      <c r="AW4">
        <f>AU4</f>
        <v>10001</v>
      </c>
      <c r="AX4">
        <f>IF(AW4=$AW$2,0,AW4)</f>
        <v>10001</v>
      </c>
      <c r="AY4">
        <f>IF(AX4=$AX$2,0,AX4)</f>
        <v>10001</v>
      </c>
      <c r="AZ4">
        <f>IF(AY4=$AY$2,0,AY4)</f>
        <v>10001</v>
      </c>
      <c r="BA4">
        <f>IF(AZ4=$AZ$2,0,AZ4)</f>
        <v>10001</v>
      </c>
      <c r="BB4">
        <f>IF(BA4=$BA$2,0,BA4)</f>
        <v>10001</v>
      </c>
      <c r="BD4" t="s">
        <v>21</v>
      </c>
      <c r="BE4" s="44">
        <f>MATCH($AW$2,$AU$4:AU9,0)</f>
        <v>6</v>
      </c>
      <c r="BG4" s="40" t="str">
        <f ca="1">OFFSET($C$4,BE4-1,0,1,1)</f>
        <v>AYDOILLES "A"</v>
      </c>
      <c r="BH4" s="45">
        <f ca="1">OFFSET($L$4,BE4-1,0,1,1)</f>
        <v>0</v>
      </c>
      <c r="BI4" s="45">
        <f ca="1">OFFSET($K$4,BE4-1,0,1,1)</f>
        <v>0</v>
      </c>
    </row>
    <row r="5" spans="1:61" ht="15.9" customHeight="1" thickBot="1" x14ac:dyDescent="0.35">
      <c r="A5" s="38" t="s">
        <v>137</v>
      </c>
      <c r="C5" s="95" t="s">
        <v>51</v>
      </c>
      <c r="D5" s="54">
        <f>SUMIF($A:$A,$C5,T:T)+SUMIF($C:$C,$C5,Y:Y)+SUMIF($M:$M,$C5,AE:AE)+SUMIF($O:$O,$C5,AJ:AJ)</f>
        <v>0</v>
      </c>
      <c r="E5" s="55">
        <f t="shared" si="1"/>
        <v>0</v>
      </c>
      <c r="F5" s="55">
        <f t="shared" si="1"/>
        <v>0</v>
      </c>
      <c r="G5" s="55">
        <f t="shared" si="1"/>
        <v>0</v>
      </c>
      <c r="H5" s="66">
        <f t="shared" si="1"/>
        <v>0</v>
      </c>
      <c r="I5" s="69">
        <f t="shared" si="2"/>
        <v>0</v>
      </c>
      <c r="J5" s="70">
        <f t="shared" si="3"/>
        <v>0</v>
      </c>
      <c r="K5" s="14">
        <f t="shared" ref="K5:K9" si="4">SUM(I5-J5)</f>
        <v>0</v>
      </c>
      <c r="L5" s="11">
        <f t="shared" ref="L5:L9" si="5">SUM(E5+E5+E5+F5+G5+G5)</f>
        <v>0</v>
      </c>
      <c r="N5" s="183" t="str">
        <f t="shared" ref="N5:N9" si="6">IF($D$12="","",BG5)</f>
        <v/>
      </c>
      <c r="O5" s="184"/>
      <c r="P5" s="48">
        <v>2</v>
      </c>
      <c r="Q5" s="36">
        <f t="shared" ref="Q5:R9" ca="1" si="7">BH5</f>
        <v>0</v>
      </c>
      <c r="R5" s="73">
        <f t="shared" ca="1" si="7"/>
        <v>0</v>
      </c>
      <c r="S5">
        <f t="shared" ref="S5:S9" si="8">COUNTIF($T$4:$T$9,"&lt;="&amp;T5)</f>
        <v>6</v>
      </c>
      <c r="T5">
        <f t="shared" ref="T5:T9" si="9">L5*10000+K5</f>
        <v>0</v>
      </c>
      <c r="U5">
        <f t="shared" ref="U5:U9" si="10">$S$3-S5+1</f>
        <v>1</v>
      </c>
      <c r="AP5" t="str">
        <f t="shared" ref="AP5:AP9" ca="1" si="11">BG5</f>
        <v>GOLBEY "A"</v>
      </c>
      <c r="AR5" s="46">
        <f t="shared" ref="AR5:AR9" si="12">L5</f>
        <v>0</v>
      </c>
      <c r="AS5" s="46">
        <f t="shared" ref="AS5:AS9" si="13">K5</f>
        <v>0</v>
      </c>
      <c r="AT5" s="46">
        <v>2</v>
      </c>
      <c r="AU5" s="41">
        <f t="shared" ref="AU5:AU9" si="14">AR5*1000000+(1000+AS5)*10+AT5</f>
        <v>10002</v>
      </c>
      <c r="AW5">
        <f t="shared" ref="AW5:AW9" si="15">AU5</f>
        <v>10002</v>
      </c>
      <c r="AX5">
        <f t="shared" ref="AX5:AX9" si="16">IF(AW5=$AW$2,0,AW5)</f>
        <v>10002</v>
      </c>
      <c r="AY5">
        <f t="shared" ref="AY5:AY9" si="17">IF(AX5=$AX$2,0,AX5)</f>
        <v>10002</v>
      </c>
      <c r="AZ5">
        <f t="shared" ref="AZ5:AZ9" si="18">IF(AY5=$AY$2,0,AY5)</f>
        <v>10002</v>
      </c>
      <c r="BA5">
        <f t="shared" ref="BA5:BA9" si="19">IF(AZ5=$AZ$2,0,AZ5)</f>
        <v>10002</v>
      </c>
      <c r="BB5">
        <f t="shared" ref="BB5:BB9" si="20">IF(BA5=$BA$2,0,BA5)</f>
        <v>0</v>
      </c>
      <c r="BD5" t="s">
        <v>22</v>
      </c>
      <c r="BE5" s="44">
        <f>MATCH($AX$2,$AU$4:AU9,0)</f>
        <v>5</v>
      </c>
      <c r="BG5" s="40" t="str">
        <f t="shared" ref="BG5:BG9" ca="1" si="21">OFFSET($C$4,BE5-1,0,1,1)</f>
        <v>GOLBEY "A"</v>
      </c>
      <c r="BH5" s="45">
        <f t="shared" ref="BH5:BH9" ca="1" si="22">OFFSET($L$4,BE5-1,0,1,1)</f>
        <v>0</v>
      </c>
      <c r="BI5" s="45">
        <f t="shared" ref="BI5:BI9" ca="1" si="23">OFFSET($K$4,BE5-1,0,1,1)</f>
        <v>0</v>
      </c>
    </row>
    <row r="6" spans="1:61" ht="15.9" customHeight="1" thickBot="1" x14ac:dyDescent="0.35">
      <c r="A6" s="38" t="s">
        <v>138</v>
      </c>
      <c r="C6" s="95" t="s">
        <v>52</v>
      </c>
      <c r="D6" s="54">
        <f>SUMIF($A:$A,$C6,T:T)+SUMIF($C:$C,$C6,Y:Y)+SUMIF($M:$M,$C6,AE:AE)+SUMIF($O:$O,$C6,AJ:AJ)</f>
        <v>0</v>
      </c>
      <c r="E6" s="55">
        <f t="shared" si="1"/>
        <v>0</v>
      </c>
      <c r="F6" s="55">
        <f t="shared" si="1"/>
        <v>0</v>
      </c>
      <c r="G6" s="55">
        <f t="shared" si="1"/>
        <v>0</v>
      </c>
      <c r="H6" s="56">
        <f t="shared" si="1"/>
        <v>0</v>
      </c>
      <c r="I6" s="69">
        <f t="shared" si="2"/>
        <v>0</v>
      </c>
      <c r="J6" s="70">
        <f t="shared" si="3"/>
        <v>0</v>
      </c>
      <c r="K6" s="14">
        <f t="shared" si="4"/>
        <v>0</v>
      </c>
      <c r="L6" s="11">
        <f t="shared" si="5"/>
        <v>0</v>
      </c>
      <c r="N6" s="183" t="str">
        <f t="shared" si="6"/>
        <v/>
      </c>
      <c r="O6" s="184"/>
      <c r="P6" s="48">
        <v>3</v>
      </c>
      <c r="Q6" s="36">
        <f t="shared" ca="1" si="7"/>
        <v>0</v>
      </c>
      <c r="R6" s="73">
        <f t="shared" ca="1" si="7"/>
        <v>0</v>
      </c>
      <c r="S6">
        <f t="shared" si="8"/>
        <v>6</v>
      </c>
      <c r="T6">
        <f t="shared" si="9"/>
        <v>0</v>
      </c>
      <c r="U6">
        <f t="shared" si="10"/>
        <v>1</v>
      </c>
      <c r="AP6" t="str">
        <f t="shared" ca="1" si="11"/>
        <v>MIRECOURT "B"</v>
      </c>
      <c r="AR6" s="46">
        <f t="shared" si="12"/>
        <v>0</v>
      </c>
      <c r="AS6" s="46">
        <f t="shared" si="13"/>
        <v>0</v>
      </c>
      <c r="AT6" s="46">
        <v>3</v>
      </c>
      <c r="AU6" s="41">
        <f t="shared" si="14"/>
        <v>10003</v>
      </c>
      <c r="AW6">
        <f t="shared" si="15"/>
        <v>10003</v>
      </c>
      <c r="AX6">
        <f t="shared" si="16"/>
        <v>10003</v>
      </c>
      <c r="AY6">
        <f t="shared" si="17"/>
        <v>10003</v>
      </c>
      <c r="AZ6">
        <f t="shared" si="18"/>
        <v>10003</v>
      </c>
      <c r="BA6">
        <f t="shared" si="19"/>
        <v>0</v>
      </c>
      <c r="BB6">
        <f t="shared" si="20"/>
        <v>0</v>
      </c>
      <c r="BD6" t="s">
        <v>23</v>
      </c>
      <c r="BE6" s="44">
        <f>MATCH($AY$2,$AU$4:AU9,0)</f>
        <v>4</v>
      </c>
      <c r="BG6" s="40" t="str">
        <f t="shared" ca="1" si="21"/>
        <v>MIRECOURT "B"</v>
      </c>
      <c r="BH6" s="45">
        <f t="shared" ca="1" si="22"/>
        <v>0</v>
      </c>
      <c r="BI6" s="45">
        <f t="shared" ca="1" si="23"/>
        <v>0</v>
      </c>
    </row>
    <row r="7" spans="1:61" ht="15.9" customHeight="1" thickBot="1" x14ac:dyDescent="0.35">
      <c r="C7" s="95" t="s">
        <v>53</v>
      </c>
      <c r="D7" s="54">
        <f>SUMIF($A:$A,$C7,T:T)+SUMIF($C:$C,$C7,Y:Y)+SUMIF($M:$M,$C7,AE:AE)+SUMIF($O:$O,$C7,AJ:AJ)</f>
        <v>0</v>
      </c>
      <c r="E7" s="55">
        <f t="shared" si="1"/>
        <v>0</v>
      </c>
      <c r="F7" s="55">
        <f t="shared" si="1"/>
        <v>0</v>
      </c>
      <c r="G7" s="55">
        <f t="shared" si="1"/>
        <v>0</v>
      </c>
      <c r="H7" s="56">
        <f t="shared" si="1"/>
        <v>0</v>
      </c>
      <c r="I7" s="69">
        <f t="shared" si="2"/>
        <v>0</v>
      </c>
      <c r="J7" s="70">
        <f t="shared" si="3"/>
        <v>0</v>
      </c>
      <c r="K7" s="14">
        <f t="shared" si="4"/>
        <v>0</v>
      </c>
      <c r="L7" s="11">
        <f t="shared" si="5"/>
        <v>0</v>
      </c>
      <c r="N7" s="183" t="str">
        <f t="shared" si="6"/>
        <v/>
      </c>
      <c r="O7" s="184"/>
      <c r="P7" s="48">
        <v>4</v>
      </c>
      <c r="Q7" s="36">
        <f t="shared" ca="1" si="7"/>
        <v>0</v>
      </c>
      <c r="R7" s="73">
        <f t="shared" ca="1" si="7"/>
        <v>0</v>
      </c>
      <c r="S7">
        <f t="shared" si="8"/>
        <v>6</v>
      </c>
      <c r="T7">
        <f t="shared" si="9"/>
        <v>0</v>
      </c>
      <c r="U7">
        <f t="shared" si="10"/>
        <v>1</v>
      </c>
      <c r="AP7" t="str">
        <f t="shared" ca="1" si="11"/>
        <v>ELOYES "B"</v>
      </c>
      <c r="AR7" s="46">
        <f t="shared" si="12"/>
        <v>0</v>
      </c>
      <c r="AS7" s="46">
        <f t="shared" si="13"/>
        <v>0</v>
      </c>
      <c r="AT7" s="46">
        <v>4</v>
      </c>
      <c r="AU7" s="41">
        <f t="shared" si="14"/>
        <v>10004</v>
      </c>
      <c r="AW7">
        <f t="shared" si="15"/>
        <v>10004</v>
      </c>
      <c r="AX7">
        <f t="shared" si="16"/>
        <v>10004</v>
      </c>
      <c r="AY7">
        <f t="shared" si="17"/>
        <v>10004</v>
      </c>
      <c r="AZ7">
        <f t="shared" si="18"/>
        <v>0</v>
      </c>
      <c r="BA7">
        <f t="shared" si="19"/>
        <v>0</v>
      </c>
      <c r="BB7">
        <f t="shared" si="20"/>
        <v>0</v>
      </c>
      <c r="BD7" t="s">
        <v>25</v>
      </c>
      <c r="BE7" s="44">
        <f>MATCH($AZ$2,$AU$4:AU9,0)</f>
        <v>3</v>
      </c>
      <c r="BG7" s="40" t="str">
        <f t="shared" ca="1" si="21"/>
        <v>ELOYES "B"</v>
      </c>
      <c r="BH7" s="45">
        <f t="shared" ca="1" si="22"/>
        <v>0</v>
      </c>
      <c r="BI7" s="45">
        <f t="shared" ca="1" si="23"/>
        <v>0</v>
      </c>
    </row>
    <row r="8" spans="1:61" ht="15.9" customHeight="1" thickBot="1" x14ac:dyDescent="0.35">
      <c r="C8" s="95" t="s">
        <v>54</v>
      </c>
      <c r="D8" s="54">
        <f>SUMIF($A:$A,$C8,T:T)+SUMIF($C:$C,$C8,Y:Y)+SUMIF($M:$M,$C8,AE:AE)+SUMIF($O:$O,$C8,AJ:AJ)</f>
        <v>0</v>
      </c>
      <c r="E8" s="55">
        <f t="shared" si="1"/>
        <v>0</v>
      </c>
      <c r="F8" s="55">
        <f t="shared" si="1"/>
        <v>0</v>
      </c>
      <c r="G8" s="55">
        <f t="shared" si="1"/>
        <v>0</v>
      </c>
      <c r="H8" s="56">
        <f t="shared" si="1"/>
        <v>0</v>
      </c>
      <c r="I8" s="69">
        <f t="shared" si="2"/>
        <v>0</v>
      </c>
      <c r="J8" s="70">
        <f t="shared" si="3"/>
        <v>0</v>
      </c>
      <c r="K8" s="14">
        <f t="shared" si="4"/>
        <v>0</v>
      </c>
      <c r="L8" s="11">
        <f t="shared" si="5"/>
        <v>0</v>
      </c>
      <c r="N8" s="183" t="str">
        <f t="shared" si="6"/>
        <v/>
      </c>
      <c r="O8" s="184"/>
      <c r="P8" s="48">
        <v>5</v>
      </c>
      <c r="Q8" s="36">
        <f t="shared" ca="1" si="7"/>
        <v>0</v>
      </c>
      <c r="R8" s="73">
        <f t="shared" ca="1" si="7"/>
        <v>0</v>
      </c>
      <c r="S8">
        <f t="shared" si="8"/>
        <v>6</v>
      </c>
      <c r="T8">
        <f t="shared" si="9"/>
        <v>0</v>
      </c>
      <c r="U8">
        <f t="shared" si="10"/>
        <v>1</v>
      </c>
      <c r="AP8" t="str">
        <f t="shared" ca="1" si="11"/>
        <v>NEUFCHATEAU "B"</v>
      </c>
      <c r="AR8" s="46">
        <f t="shared" si="12"/>
        <v>0</v>
      </c>
      <c r="AS8" s="46">
        <f t="shared" si="13"/>
        <v>0</v>
      </c>
      <c r="AT8" s="46">
        <v>5</v>
      </c>
      <c r="AU8" s="41">
        <f t="shared" si="14"/>
        <v>10005</v>
      </c>
      <c r="AW8">
        <f t="shared" si="15"/>
        <v>10005</v>
      </c>
      <c r="AX8">
        <f t="shared" si="16"/>
        <v>10005</v>
      </c>
      <c r="AY8">
        <f t="shared" si="17"/>
        <v>0</v>
      </c>
      <c r="AZ8">
        <f t="shared" si="18"/>
        <v>0</v>
      </c>
      <c r="BA8">
        <f t="shared" si="19"/>
        <v>0</v>
      </c>
      <c r="BB8">
        <f t="shared" si="20"/>
        <v>0</v>
      </c>
      <c r="BD8" t="s">
        <v>24</v>
      </c>
      <c r="BE8" s="44">
        <f>MATCH($BA$2,$AU$4:AU9,0)</f>
        <v>2</v>
      </c>
      <c r="BG8" s="40" t="str">
        <f t="shared" ca="1" si="21"/>
        <v>NEUFCHATEAU "B"</v>
      </c>
      <c r="BH8" s="45">
        <f t="shared" ca="1" si="22"/>
        <v>0</v>
      </c>
      <c r="BI8" s="45">
        <f t="shared" ca="1" si="23"/>
        <v>0</v>
      </c>
    </row>
    <row r="9" spans="1:61" ht="15.9" customHeight="1" thickBot="1" x14ac:dyDescent="0.35">
      <c r="C9" s="95" t="s">
        <v>55</v>
      </c>
      <c r="D9" s="57">
        <f>SUMIF($A:$A,$C9,T:T)+SUMIF($C:$C,$C9,Y:Y)+SUMIF($M:$M,$C9,AE:AE)+SUMIF($O:$O,$C9,AJ:AJ)</f>
        <v>0</v>
      </c>
      <c r="E9" s="58">
        <f t="shared" si="1"/>
        <v>0</v>
      </c>
      <c r="F9" s="58">
        <f t="shared" si="1"/>
        <v>0</v>
      </c>
      <c r="G9" s="58">
        <f t="shared" si="1"/>
        <v>0</v>
      </c>
      <c r="H9" s="59">
        <f t="shared" si="1"/>
        <v>0</v>
      </c>
      <c r="I9" s="71">
        <f t="shared" si="2"/>
        <v>0</v>
      </c>
      <c r="J9" s="72">
        <f t="shared" si="3"/>
        <v>0</v>
      </c>
      <c r="K9" s="15">
        <f t="shared" si="4"/>
        <v>0</v>
      </c>
      <c r="L9" s="12">
        <f t="shared" si="5"/>
        <v>0</v>
      </c>
      <c r="N9" s="183" t="str">
        <f t="shared" si="6"/>
        <v/>
      </c>
      <c r="O9" s="184"/>
      <c r="P9" s="49">
        <v>6</v>
      </c>
      <c r="Q9" s="50">
        <f t="shared" ca="1" si="7"/>
        <v>0</v>
      </c>
      <c r="R9" s="74">
        <f t="shared" ca="1" si="7"/>
        <v>0</v>
      </c>
      <c r="S9">
        <f t="shared" si="8"/>
        <v>6</v>
      </c>
      <c r="T9">
        <f t="shared" si="9"/>
        <v>0</v>
      </c>
      <c r="U9">
        <f t="shared" si="10"/>
        <v>1</v>
      </c>
      <c r="V9" s="8"/>
      <c r="W9" s="8"/>
      <c r="AP9" t="str">
        <f t="shared" ca="1" si="11"/>
        <v>ST MARGUERITE "A"</v>
      </c>
      <c r="AR9" s="46">
        <f t="shared" si="12"/>
        <v>0</v>
      </c>
      <c r="AS9" s="46">
        <f t="shared" si="13"/>
        <v>0</v>
      </c>
      <c r="AT9" s="46">
        <v>6</v>
      </c>
      <c r="AU9" s="41">
        <f t="shared" si="14"/>
        <v>10006</v>
      </c>
      <c r="AW9">
        <f t="shared" si="15"/>
        <v>10006</v>
      </c>
      <c r="AX9">
        <f t="shared" si="16"/>
        <v>0</v>
      </c>
      <c r="AY9">
        <f t="shared" si="17"/>
        <v>0</v>
      </c>
      <c r="AZ9">
        <f t="shared" si="18"/>
        <v>0</v>
      </c>
      <c r="BA9">
        <f t="shared" si="19"/>
        <v>0</v>
      </c>
      <c r="BB9">
        <f t="shared" si="20"/>
        <v>0</v>
      </c>
      <c r="BD9" t="s">
        <v>26</v>
      </c>
      <c r="BE9" s="44">
        <f>MATCH($BB$2,$AU$4:AU9,0)</f>
        <v>1</v>
      </c>
      <c r="BG9" s="40" t="str">
        <f t="shared" ca="1" si="21"/>
        <v>ST MARGUERITE "A"</v>
      </c>
      <c r="BH9" s="45">
        <f t="shared" ca="1" si="22"/>
        <v>0</v>
      </c>
      <c r="BI9" s="45">
        <f t="shared" ca="1" si="23"/>
        <v>0</v>
      </c>
    </row>
    <row r="10" spans="1:61" ht="10.5" customHeight="1" thickBot="1" x14ac:dyDescent="0.35">
      <c r="C10" s="1"/>
      <c r="N10" s="39"/>
      <c r="O10" s="39"/>
      <c r="P10" s="39"/>
      <c r="Q10" s="39"/>
      <c r="R10" s="39"/>
      <c r="T10" s="179" t="s">
        <v>14</v>
      </c>
      <c r="U10" s="179"/>
      <c r="V10" s="179"/>
      <c r="W10" s="179"/>
      <c r="X10" s="179"/>
      <c r="Y10" s="179" t="s">
        <v>15</v>
      </c>
      <c r="Z10" s="179"/>
      <c r="AA10" s="179"/>
      <c r="AB10" s="179"/>
      <c r="AC10" s="179"/>
      <c r="AE10" s="179" t="s">
        <v>14</v>
      </c>
      <c r="AF10" s="179"/>
      <c r="AG10" s="179"/>
      <c r="AH10" s="179"/>
      <c r="AI10" s="179"/>
      <c r="AJ10" s="179" t="s">
        <v>15</v>
      </c>
      <c r="AK10" s="179"/>
      <c r="AL10" s="179"/>
      <c r="AM10" s="179"/>
      <c r="AN10" s="179"/>
    </row>
    <row r="11" spans="1:61" ht="15" customHeight="1" thickBot="1" x14ac:dyDescent="0.35">
      <c r="A11" s="176" t="s">
        <v>106</v>
      </c>
      <c r="B11" s="177"/>
      <c r="C11" s="177"/>
      <c r="D11" s="177"/>
      <c r="E11" s="177"/>
      <c r="F11" s="178"/>
      <c r="M11" s="176" t="s">
        <v>122</v>
      </c>
      <c r="N11" s="177"/>
      <c r="O11" s="177"/>
      <c r="P11" s="177"/>
      <c r="Q11" s="177"/>
      <c r="R11" s="178"/>
      <c r="T11" s="89" t="s">
        <v>1</v>
      </c>
      <c r="U11" t="s">
        <v>13</v>
      </c>
      <c r="V11" s="90" t="s">
        <v>3</v>
      </c>
      <c r="W11" t="s">
        <v>4</v>
      </c>
      <c r="X11" s="91" t="s">
        <v>5</v>
      </c>
      <c r="Y11" s="41" t="s">
        <v>1</v>
      </c>
      <c r="Z11" s="41" t="s">
        <v>13</v>
      </c>
      <c r="AA11" s="41" t="s">
        <v>3</v>
      </c>
      <c r="AB11" s="41" t="s">
        <v>4</v>
      </c>
      <c r="AC11" s="41" t="s">
        <v>5</v>
      </c>
      <c r="AE11" t="s">
        <v>1</v>
      </c>
      <c r="AF11" t="s">
        <v>13</v>
      </c>
      <c r="AG11" t="s">
        <v>3</v>
      </c>
      <c r="AH11" t="s">
        <v>4</v>
      </c>
      <c r="AI11" t="s">
        <v>5</v>
      </c>
      <c r="AJ11" s="92" t="s">
        <v>1</v>
      </c>
      <c r="AK11" s="41" t="s">
        <v>13</v>
      </c>
      <c r="AL11" s="41" t="s">
        <v>3</v>
      </c>
      <c r="AM11" s="41" t="s">
        <v>4</v>
      </c>
      <c r="AN11" s="41" t="s">
        <v>5</v>
      </c>
    </row>
    <row r="12" spans="1:61" ht="15" customHeight="1" x14ac:dyDescent="0.3">
      <c r="A12" s="23" t="str">
        <f>C4</f>
        <v>ST MARGUERITE "A"</v>
      </c>
      <c r="B12" s="24" t="s">
        <v>11</v>
      </c>
      <c r="C12" s="31" t="str">
        <f>C5</f>
        <v>NEUFCHATEAU "B"</v>
      </c>
      <c r="D12" s="60"/>
      <c r="E12" s="20" t="s">
        <v>12</v>
      </c>
      <c r="F12" s="63"/>
      <c r="M12" s="23" t="str">
        <f>C4</f>
        <v>ST MARGUERITE "A"</v>
      </c>
      <c r="N12" s="24" t="s">
        <v>11</v>
      </c>
      <c r="O12" s="25" t="str">
        <f>C8</f>
        <v>GOLBEY "A"</v>
      </c>
      <c r="P12" s="60"/>
      <c r="Q12" s="20" t="s">
        <v>12</v>
      </c>
      <c r="R12" s="63"/>
      <c r="T12">
        <f>IF(AND($D12&lt;&gt;19,$F12&lt;&gt;19,$D12&lt;&gt;""),1,0)</f>
        <v>0</v>
      </c>
      <c r="U12" s="8">
        <f>IF($D12&gt;$F12,1,0)</f>
        <v>0</v>
      </c>
      <c r="V12" s="93">
        <f>IF(X12 =1,0, IF($F12&gt;$D12,1,0))</f>
        <v>0</v>
      </c>
      <c r="W12">
        <f>IF(AND($D12=$F12,$D12&lt;&gt;""),1,0)</f>
        <v>0</v>
      </c>
      <c r="X12" s="91">
        <f>IF(AND($D12=0,$F12=19,$D12&lt;&gt;""),1,0)</f>
        <v>0</v>
      </c>
      <c r="Y12">
        <f>IF(AND($D12&lt;&gt;19,$F12&lt;&gt;19,$D12&lt;&gt;""),1,0)</f>
        <v>0</v>
      </c>
      <c r="Z12" s="8">
        <f>IF($D12&lt;$F12,1,0)</f>
        <v>0</v>
      </c>
      <c r="AA12" s="93">
        <f>IF(AC12=1,0,IF($F12&lt;$D12,1,0))</f>
        <v>0</v>
      </c>
      <c r="AB12">
        <f>IF(AND($D12=$F12,$D12&lt;&gt;""),1,0)</f>
        <v>0</v>
      </c>
      <c r="AC12">
        <f>IF(AND($D12=19,$F12=0,$D12&lt;&gt;""),1,0)</f>
        <v>0</v>
      </c>
      <c r="AE12">
        <f>IF(AND($P12&lt;&gt;19,$R12&lt;&gt;19,$P12&lt;&gt;""),1,0)</f>
        <v>0</v>
      </c>
      <c r="AF12" s="8">
        <f>IF($P12&gt;$R12,1,0)</f>
        <v>0</v>
      </c>
      <c r="AG12" s="93">
        <f>IF(AI12=1,0,IF($R12&gt;$P12,1,0))</f>
        <v>0</v>
      </c>
      <c r="AH12">
        <f>IF(AND($P12=$R12,$P12&lt;&gt;""),1,0)</f>
        <v>0</v>
      </c>
      <c r="AI12">
        <f>IF(AND($P12=0,$R12=19,$P12&lt;&gt;""),1,0)</f>
        <v>0</v>
      </c>
      <c r="AJ12">
        <f>IF(AND($P12&lt;&gt;19,$R12&lt;&gt;19,$P12&lt;&gt;""),1,0)</f>
        <v>0</v>
      </c>
      <c r="AK12" s="8">
        <f>IF($P12&lt;$R12,1,0)</f>
        <v>0</v>
      </c>
      <c r="AL12" s="93">
        <f>IF(AN12 =1,0,IF($R12&lt;$P12,1,0))</f>
        <v>0</v>
      </c>
      <c r="AM12">
        <f>IF(AND($P12=$R12,$P12&lt;&gt;""),1,0)</f>
        <v>0</v>
      </c>
      <c r="AN12">
        <f>IF(AND($P12=19,$R12=0,$P12&lt;&gt;""),1,0)</f>
        <v>0</v>
      </c>
    </row>
    <row r="13" spans="1:61" ht="15" customHeight="1" x14ac:dyDescent="0.3">
      <c r="A13" s="32" t="str">
        <f>C6</f>
        <v>ELOYES "B"</v>
      </c>
      <c r="B13" s="33" t="s">
        <v>11</v>
      </c>
      <c r="C13" s="34" t="str">
        <f>C7</f>
        <v>MIRECOURT "B"</v>
      </c>
      <c r="D13" s="61"/>
      <c r="E13" s="21" t="s">
        <v>12</v>
      </c>
      <c r="F13" s="64"/>
      <c r="M13" s="32" t="str">
        <f>C5</f>
        <v>NEUFCHATEAU "B"</v>
      </c>
      <c r="N13" s="26" t="s">
        <v>11</v>
      </c>
      <c r="O13" s="27" t="str">
        <f>C7</f>
        <v>MIRECOURT "B"</v>
      </c>
      <c r="P13" s="61"/>
      <c r="Q13" s="21" t="s">
        <v>12</v>
      </c>
      <c r="R13" s="64"/>
      <c r="T13">
        <f t="shared" ref="T13:T28" si="24">IF(AND($D13&lt;&gt;19,$F13&lt;&gt;19,$D13&lt;&gt;""),1,0)</f>
        <v>0</v>
      </c>
      <c r="U13" s="8">
        <f t="shared" ref="U13:U28" si="25">IF($D13&gt;$F13,1,0)</f>
        <v>0</v>
      </c>
      <c r="V13" s="93">
        <f t="shared" ref="V13:V28" si="26">IF(X13 =1,0, IF($F13&gt;$D13,1,0))</f>
        <v>0</v>
      </c>
      <c r="W13">
        <f t="shared" ref="W13:W28" si="27">IF(AND($D13=$F13,$D13&lt;&gt;""),1,0)</f>
        <v>0</v>
      </c>
      <c r="X13" s="91">
        <f t="shared" ref="X13:X28" si="28">IF(AND($D13=0,$F13=19,$D13&lt;&gt;""),1,0)</f>
        <v>0</v>
      </c>
      <c r="Y13">
        <f t="shared" ref="Y13:Y28" si="29">IF(AND($D13&lt;&gt;19,$F13&lt;&gt;19,$D13&lt;&gt;""),1,0)</f>
        <v>0</v>
      </c>
      <c r="Z13" s="8">
        <f t="shared" ref="Z13:Z28" si="30">IF($D13&lt;$F13,1,0)</f>
        <v>0</v>
      </c>
      <c r="AA13" s="93">
        <f t="shared" ref="AA13:AA28" si="31">IF(AC13=1,0,IF($F13&lt;$D13,1,0))</f>
        <v>0</v>
      </c>
      <c r="AB13">
        <f t="shared" ref="AB13:AB28" si="32">IF(AND($D13=$F13,$D13&lt;&gt;""),1,0)</f>
        <v>0</v>
      </c>
      <c r="AC13">
        <f t="shared" ref="AC13:AC28" si="33">IF(AND($D13=19,$F13=0,$D13&lt;&gt;""),1,0)</f>
        <v>0</v>
      </c>
      <c r="AE13">
        <f t="shared" ref="AE13:AE28" si="34">IF(AND($P13&lt;&gt;19,$R13&lt;&gt;19,$P13&lt;&gt;""),1,0)</f>
        <v>0</v>
      </c>
      <c r="AF13" s="8">
        <f t="shared" ref="AF13:AF28" si="35">IF($P13&gt;$R13,1,0)</f>
        <v>0</v>
      </c>
      <c r="AG13" s="93">
        <f t="shared" ref="AG13:AG28" si="36">IF(AI13=1,0,IF($R13&gt;$P13,1,0))</f>
        <v>0</v>
      </c>
      <c r="AH13">
        <f t="shared" ref="AH13:AH28" si="37">IF(AND($P13=$R13,$P13&lt;&gt;""),1,0)</f>
        <v>0</v>
      </c>
      <c r="AI13">
        <f t="shared" ref="AI13:AI28" si="38">IF(AND($P13=0,$R13=19,$P13&lt;&gt;""),1,0)</f>
        <v>0</v>
      </c>
      <c r="AJ13">
        <f t="shared" ref="AJ13:AJ28" si="39">IF(AND($P13&lt;&gt;19,$R13&lt;&gt;19,$P13&lt;&gt;""),1,0)</f>
        <v>0</v>
      </c>
      <c r="AK13" s="8">
        <f t="shared" ref="AK13:AK28" si="40">IF($P13&lt;$R13,1,0)</f>
        <v>0</v>
      </c>
      <c r="AL13" s="93">
        <f t="shared" ref="AL13:AL28" si="41">IF(AN13 =1,0,IF($R13&lt;$P13,1,0))</f>
        <v>0</v>
      </c>
      <c r="AM13">
        <f t="shared" ref="AM13:AM28" si="42">IF(AND($P13=$R13,$P13&lt;&gt;""),1,0)</f>
        <v>0</v>
      </c>
      <c r="AN13">
        <f t="shared" ref="AN13:AN28" si="43">IF(AND($P13=19,$R13=0,$P13&lt;&gt;""),1,0)</f>
        <v>0</v>
      </c>
    </row>
    <row r="14" spans="1:61" ht="15" customHeight="1" thickBot="1" x14ac:dyDescent="0.35">
      <c r="A14" s="28" t="str">
        <f>C8</f>
        <v>GOLBEY "A"</v>
      </c>
      <c r="B14" s="29" t="s">
        <v>11</v>
      </c>
      <c r="C14" s="35" t="str">
        <f>C9</f>
        <v>AYDOILLES "A"</v>
      </c>
      <c r="D14" s="62"/>
      <c r="E14" s="22" t="s">
        <v>12</v>
      </c>
      <c r="F14" s="65"/>
      <c r="M14" s="28" t="str">
        <f>C6</f>
        <v>ELOYES "B"</v>
      </c>
      <c r="N14" s="29" t="s">
        <v>11</v>
      </c>
      <c r="O14" s="30" t="str">
        <f>C9</f>
        <v>AYDOILLES "A"</v>
      </c>
      <c r="P14" s="62"/>
      <c r="Q14" s="22" t="s">
        <v>12</v>
      </c>
      <c r="R14" s="65"/>
      <c r="T14">
        <f t="shared" si="24"/>
        <v>0</v>
      </c>
      <c r="U14" s="8">
        <f t="shared" si="25"/>
        <v>0</v>
      </c>
      <c r="V14" s="93">
        <f t="shared" si="26"/>
        <v>0</v>
      </c>
      <c r="W14">
        <f t="shared" si="27"/>
        <v>0</v>
      </c>
      <c r="X14" s="91">
        <f t="shared" si="28"/>
        <v>0</v>
      </c>
      <c r="Y14">
        <f t="shared" si="29"/>
        <v>0</v>
      </c>
      <c r="Z14" s="8">
        <f t="shared" si="30"/>
        <v>0</v>
      </c>
      <c r="AA14" s="93">
        <f t="shared" si="31"/>
        <v>0</v>
      </c>
      <c r="AB14">
        <f t="shared" si="32"/>
        <v>0</v>
      </c>
      <c r="AC14">
        <f t="shared" si="33"/>
        <v>0</v>
      </c>
      <c r="AE14">
        <f t="shared" si="34"/>
        <v>0</v>
      </c>
      <c r="AF14" s="8">
        <f t="shared" si="35"/>
        <v>0</v>
      </c>
      <c r="AG14" s="93">
        <f t="shared" si="36"/>
        <v>0</v>
      </c>
      <c r="AH14">
        <f t="shared" si="37"/>
        <v>0</v>
      </c>
      <c r="AI14">
        <f t="shared" si="38"/>
        <v>0</v>
      </c>
      <c r="AJ14">
        <f t="shared" si="39"/>
        <v>0</v>
      </c>
      <c r="AK14" s="8">
        <f t="shared" si="40"/>
        <v>0</v>
      </c>
      <c r="AL14" s="93">
        <f t="shared" si="41"/>
        <v>0</v>
      </c>
      <c r="AM14">
        <f t="shared" si="42"/>
        <v>0</v>
      </c>
      <c r="AN14">
        <f t="shared" si="43"/>
        <v>0</v>
      </c>
    </row>
    <row r="15" spans="1:61" ht="8.25" customHeight="1" thickBot="1" x14ac:dyDescent="0.35">
      <c r="A15" s="2"/>
      <c r="B15" s="3"/>
      <c r="C15" s="3"/>
      <c r="D15" s="4"/>
      <c r="E15" s="5"/>
      <c r="F15" s="77"/>
      <c r="M15" s="6"/>
      <c r="N15" s="6"/>
      <c r="O15" s="6"/>
      <c r="Q15" s="7"/>
      <c r="T15">
        <f t="shared" si="24"/>
        <v>0</v>
      </c>
      <c r="U15" s="8">
        <f t="shared" si="25"/>
        <v>0</v>
      </c>
      <c r="V15" s="93">
        <f t="shared" si="26"/>
        <v>0</v>
      </c>
      <c r="W15">
        <f t="shared" si="27"/>
        <v>0</v>
      </c>
      <c r="X15" s="91">
        <f t="shared" si="28"/>
        <v>0</v>
      </c>
      <c r="Y15">
        <f t="shared" si="29"/>
        <v>0</v>
      </c>
      <c r="Z15" s="8">
        <f t="shared" si="30"/>
        <v>0</v>
      </c>
      <c r="AA15" s="93">
        <f t="shared" si="31"/>
        <v>0</v>
      </c>
      <c r="AB15">
        <f t="shared" si="32"/>
        <v>0</v>
      </c>
      <c r="AC15">
        <f t="shared" si="33"/>
        <v>0</v>
      </c>
      <c r="AE15">
        <f t="shared" si="34"/>
        <v>0</v>
      </c>
      <c r="AF15" s="8">
        <f t="shared" si="35"/>
        <v>0</v>
      </c>
      <c r="AG15" s="93">
        <f t="shared" si="36"/>
        <v>0</v>
      </c>
      <c r="AH15">
        <f t="shared" si="37"/>
        <v>0</v>
      </c>
      <c r="AI15">
        <f t="shared" si="38"/>
        <v>0</v>
      </c>
      <c r="AJ15">
        <f t="shared" si="39"/>
        <v>0</v>
      </c>
      <c r="AK15" s="8">
        <f t="shared" si="40"/>
        <v>0</v>
      </c>
      <c r="AL15" s="93">
        <f t="shared" si="41"/>
        <v>0</v>
      </c>
      <c r="AM15">
        <f t="shared" si="42"/>
        <v>0</v>
      </c>
      <c r="AN15">
        <f t="shared" si="43"/>
        <v>0</v>
      </c>
    </row>
    <row r="16" spans="1:61" ht="15" customHeight="1" thickBot="1" x14ac:dyDescent="0.35">
      <c r="A16" s="176" t="s">
        <v>107</v>
      </c>
      <c r="B16" s="177"/>
      <c r="C16" s="177"/>
      <c r="D16" s="177"/>
      <c r="E16" s="177"/>
      <c r="F16" s="178"/>
      <c r="M16" s="176" t="s">
        <v>115</v>
      </c>
      <c r="N16" s="177"/>
      <c r="O16" s="177"/>
      <c r="P16" s="177"/>
      <c r="Q16" s="177"/>
      <c r="R16" s="178"/>
      <c r="T16">
        <f t="shared" si="24"/>
        <v>0</v>
      </c>
      <c r="U16" s="8">
        <f t="shared" si="25"/>
        <v>0</v>
      </c>
      <c r="V16" s="93">
        <f t="shared" si="26"/>
        <v>0</v>
      </c>
      <c r="W16">
        <f t="shared" si="27"/>
        <v>0</v>
      </c>
      <c r="X16" s="91">
        <f t="shared" si="28"/>
        <v>0</v>
      </c>
      <c r="Y16">
        <f t="shared" si="29"/>
        <v>0</v>
      </c>
      <c r="Z16" s="8">
        <f t="shared" si="30"/>
        <v>0</v>
      </c>
      <c r="AA16" s="93">
        <f t="shared" si="31"/>
        <v>0</v>
      </c>
      <c r="AB16">
        <f t="shared" si="32"/>
        <v>0</v>
      </c>
      <c r="AC16">
        <f t="shared" si="33"/>
        <v>0</v>
      </c>
      <c r="AE16">
        <f t="shared" si="34"/>
        <v>0</v>
      </c>
      <c r="AF16" s="8">
        <f t="shared" si="35"/>
        <v>0</v>
      </c>
      <c r="AG16" s="93">
        <f t="shared" si="36"/>
        <v>0</v>
      </c>
      <c r="AH16">
        <f t="shared" si="37"/>
        <v>0</v>
      </c>
      <c r="AI16">
        <f t="shared" si="38"/>
        <v>0</v>
      </c>
      <c r="AJ16">
        <f t="shared" si="39"/>
        <v>0</v>
      </c>
      <c r="AK16" s="8">
        <f t="shared" si="40"/>
        <v>0</v>
      </c>
      <c r="AL16" s="93">
        <f t="shared" si="41"/>
        <v>0</v>
      </c>
      <c r="AM16">
        <f t="shared" si="42"/>
        <v>0</v>
      </c>
      <c r="AN16">
        <f t="shared" si="43"/>
        <v>0</v>
      </c>
    </row>
    <row r="17" spans="1:40" ht="15" customHeight="1" x14ac:dyDescent="0.3">
      <c r="A17" s="23" t="str">
        <f>C4</f>
        <v>ST MARGUERITE "A"</v>
      </c>
      <c r="B17" s="24" t="s">
        <v>11</v>
      </c>
      <c r="C17" s="31" t="str">
        <f>C6</f>
        <v>ELOYES "B"</v>
      </c>
      <c r="D17" s="60"/>
      <c r="E17" s="20" t="s">
        <v>12</v>
      </c>
      <c r="F17" s="63"/>
      <c r="M17" s="23" t="str">
        <f>C4</f>
        <v>ST MARGUERITE "A"</v>
      </c>
      <c r="N17" s="24" t="s">
        <v>11</v>
      </c>
      <c r="O17" s="25" t="str">
        <f>C9</f>
        <v>AYDOILLES "A"</v>
      </c>
      <c r="P17" s="60"/>
      <c r="Q17" s="20" t="s">
        <v>12</v>
      </c>
      <c r="R17" s="63"/>
      <c r="T17">
        <f t="shared" si="24"/>
        <v>0</v>
      </c>
      <c r="U17" s="8">
        <f t="shared" si="25"/>
        <v>0</v>
      </c>
      <c r="V17" s="93">
        <f t="shared" si="26"/>
        <v>0</v>
      </c>
      <c r="W17">
        <f t="shared" si="27"/>
        <v>0</v>
      </c>
      <c r="X17" s="91">
        <f t="shared" si="28"/>
        <v>0</v>
      </c>
      <c r="Y17">
        <f t="shared" si="29"/>
        <v>0</v>
      </c>
      <c r="Z17" s="8">
        <f t="shared" si="30"/>
        <v>0</v>
      </c>
      <c r="AA17" s="93">
        <f t="shared" si="31"/>
        <v>0</v>
      </c>
      <c r="AB17">
        <f t="shared" si="32"/>
        <v>0</v>
      </c>
      <c r="AC17">
        <f t="shared" si="33"/>
        <v>0</v>
      </c>
      <c r="AE17">
        <f t="shared" si="34"/>
        <v>0</v>
      </c>
      <c r="AF17" s="8">
        <f t="shared" si="35"/>
        <v>0</v>
      </c>
      <c r="AG17" s="93">
        <f t="shared" si="36"/>
        <v>0</v>
      </c>
      <c r="AH17">
        <f t="shared" si="37"/>
        <v>0</v>
      </c>
      <c r="AI17">
        <f t="shared" si="38"/>
        <v>0</v>
      </c>
      <c r="AJ17">
        <f t="shared" si="39"/>
        <v>0</v>
      </c>
      <c r="AK17" s="8">
        <f t="shared" si="40"/>
        <v>0</v>
      </c>
      <c r="AL17" s="93">
        <f t="shared" si="41"/>
        <v>0</v>
      </c>
      <c r="AM17">
        <f t="shared" si="42"/>
        <v>0</v>
      </c>
      <c r="AN17">
        <f t="shared" si="43"/>
        <v>0</v>
      </c>
    </row>
    <row r="18" spans="1:40" ht="15" customHeight="1" x14ac:dyDescent="0.3">
      <c r="A18" s="32" t="str">
        <f>C8</f>
        <v>GOLBEY "A"</v>
      </c>
      <c r="B18" s="33" t="s">
        <v>11</v>
      </c>
      <c r="C18" s="78" t="str">
        <f>C5</f>
        <v>NEUFCHATEAU "B"</v>
      </c>
      <c r="D18" s="61"/>
      <c r="E18" s="21" t="s">
        <v>12</v>
      </c>
      <c r="F18" s="64"/>
      <c r="M18" s="32" t="str">
        <f>C5</f>
        <v>NEUFCHATEAU "B"</v>
      </c>
      <c r="N18" s="26" t="s">
        <v>11</v>
      </c>
      <c r="O18" s="27" t="str">
        <f>C6</f>
        <v>ELOYES "B"</v>
      </c>
      <c r="P18" s="61"/>
      <c r="Q18" s="21" t="s">
        <v>12</v>
      </c>
      <c r="R18" s="64"/>
      <c r="T18">
        <f t="shared" si="24"/>
        <v>0</v>
      </c>
      <c r="U18" s="8">
        <f t="shared" si="25"/>
        <v>0</v>
      </c>
      <c r="V18" s="93">
        <f t="shared" si="26"/>
        <v>0</v>
      </c>
      <c r="W18">
        <f t="shared" si="27"/>
        <v>0</v>
      </c>
      <c r="X18" s="91">
        <f t="shared" si="28"/>
        <v>0</v>
      </c>
      <c r="Y18">
        <f t="shared" si="29"/>
        <v>0</v>
      </c>
      <c r="Z18" s="8">
        <f t="shared" si="30"/>
        <v>0</v>
      </c>
      <c r="AA18" s="93">
        <f t="shared" si="31"/>
        <v>0</v>
      </c>
      <c r="AB18">
        <f t="shared" si="32"/>
        <v>0</v>
      </c>
      <c r="AC18">
        <f t="shared" si="33"/>
        <v>0</v>
      </c>
      <c r="AE18">
        <f t="shared" si="34"/>
        <v>0</v>
      </c>
      <c r="AF18" s="8">
        <f t="shared" si="35"/>
        <v>0</v>
      </c>
      <c r="AG18" s="93">
        <f t="shared" si="36"/>
        <v>0</v>
      </c>
      <c r="AH18">
        <f t="shared" si="37"/>
        <v>0</v>
      </c>
      <c r="AI18">
        <f t="shared" si="38"/>
        <v>0</v>
      </c>
      <c r="AJ18">
        <f t="shared" si="39"/>
        <v>0</v>
      </c>
      <c r="AK18" s="8">
        <f t="shared" si="40"/>
        <v>0</v>
      </c>
      <c r="AL18" s="93">
        <f t="shared" si="41"/>
        <v>0</v>
      </c>
      <c r="AM18">
        <f t="shared" si="42"/>
        <v>0</v>
      </c>
      <c r="AN18">
        <f t="shared" si="43"/>
        <v>0</v>
      </c>
    </row>
    <row r="19" spans="1:40" ht="15" customHeight="1" thickBot="1" x14ac:dyDescent="0.35">
      <c r="A19" s="28" t="str">
        <f>C7</f>
        <v>MIRECOURT "B"</v>
      </c>
      <c r="B19" s="29" t="s">
        <v>11</v>
      </c>
      <c r="C19" s="30" t="str">
        <f>C9</f>
        <v>AYDOILLES "A"</v>
      </c>
      <c r="D19" s="62"/>
      <c r="E19" s="22" t="s">
        <v>12</v>
      </c>
      <c r="F19" s="65"/>
      <c r="M19" s="28" t="str">
        <f>C7</f>
        <v>MIRECOURT "B"</v>
      </c>
      <c r="N19" s="29" t="s">
        <v>11</v>
      </c>
      <c r="O19" s="30" t="str">
        <f>C8</f>
        <v>GOLBEY "A"</v>
      </c>
      <c r="P19" s="62"/>
      <c r="Q19" s="22" t="s">
        <v>12</v>
      </c>
      <c r="R19" s="65"/>
      <c r="T19">
        <f t="shared" si="24"/>
        <v>0</v>
      </c>
      <c r="U19" s="8">
        <f t="shared" si="25"/>
        <v>0</v>
      </c>
      <c r="V19" s="93">
        <f t="shared" si="26"/>
        <v>0</v>
      </c>
      <c r="W19">
        <f t="shared" si="27"/>
        <v>0</v>
      </c>
      <c r="X19" s="91">
        <f t="shared" si="28"/>
        <v>0</v>
      </c>
      <c r="Y19">
        <f t="shared" si="29"/>
        <v>0</v>
      </c>
      <c r="Z19" s="8">
        <f t="shared" si="30"/>
        <v>0</v>
      </c>
      <c r="AA19" s="93">
        <f t="shared" si="31"/>
        <v>0</v>
      </c>
      <c r="AB19">
        <f t="shared" si="32"/>
        <v>0</v>
      </c>
      <c r="AC19">
        <f t="shared" si="33"/>
        <v>0</v>
      </c>
      <c r="AE19">
        <f t="shared" si="34"/>
        <v>0</v>
      </c>
      <c r="AF19" s="8">
        <f t="shared" si="35"/>
        <v>0</v>
      </c>
      <c r="AG19" s="93">
        <f t="shared" si="36"/>
        <v>0</v>
      </c>
      <c r="AH19">
        <f t="shared" si="37"/>
        <v>0</v>
      </c>
      <c r="AI19">
        <f t="shared" si="38"/>
        <v>0</v>
      </c>
      <c r="AJ19">
        <f t="shared" si="39"/>
        <v>0</v>
      </c>
      <c r="AK19" s="8">
        <f t="shared" si="40"/>
        <v>0</v>
      </c>
      <c r="AL19" s="93">
        <f t="shared" si="41"/>
        <v>0</v>
      </c>
      <c r="AM19">
        <f t="shared" si="42"/>
        <v>0</v>
      </c>
      <c r="AN19">
        <f t="shared" si="43"/>
        <v>0</v>
      </c>
    </row>
    <row r="20" spans="1:40" ht="8.25" customHeight="1" thickBot="1" x14ac:dyDescent="0.35">
      <c r="M20" s="6"/>
      <c r="N20" s="6"/>
      <c r="O20" s="6"/>
      <c r="Q20" s="7"/>
      <c r="T20">
        <f t="shared" si="24"/>
        <v>0</v>
      </c>
      <c r="U20" s="8">
        <f t="shared" si="25"/>
        <v>0</v>
      </c>
      <c r="V20" s="93">
        <f t="shared" si="26"/>
        <v>0</v>
      </c>
      <c r="W20">
        <f t="shared" si="27"/>
        <v>0</v>
      </c>
      <c r="X20" s="91">
        <f t="shared" si="28"/>
        <v>0</v>
      </c>
      <c r="Y20">
        <f t="shared" si="29"/>
        <v>0</v>
      </c>
      <c r="Z20" s="8">
        <f t="shared" si="30"/>
        <v>0</v>
      </c>
      <c r="AA20" s="93">
        <f t="shared" si="31"/>
        <v>0</v>
      </c>
      <c r="AB20">
        <f t="shared" si="32"/>
        <v>0</v>
      </c>
      <c r="AC20">
        <f t="shared" si="33"/>
        <v>0</v>
      </c>
      <c r="AE20">
        <f t="shared" si="34"/>
        <v>0</v>
      </c>
      <c r="AF20" s="8">
        <f t="shared" si="35"/>
        <v>0</v>
      </c>
      <c r="AG20" s="93">
        <f t="shared" si="36"/>
        <v>0</v>
      </c>
      <c r="AH20">
        <f t="shared" si="37"/>
        <v>0</v>
      </c>
      <c r="AI20">
        <f t="shared" si="38"/>
        <v>0</v>
      </c>
      <c r="AJ20">
        <f t="shared" si="39"/>
        <v>0</v>
      </c>
      <c r="AK20" s="8">
        <f t="shared" si="40"/>
        <v>0</v>
      </c>
      <c r="AL20" s="93">
        <f t="shared" si="41"/>
        <v>0</v>
      </c>
      <c r="AM20">
        <f t="shared" si="42"/>
        <v>0</v>
      </c>
      <c r="AN20">
        <f t="shared" si="43"/>
        <v>0</v>
      </c>
    </row>
    <row r="21" spans="1:40" ht="15" customHeight="1" thickBot="1" x14ac:dyDescent="0.35">
      <c r="A21" s="176" t="s">
        <v>121</v>
      </c>
      <c r="B21" s="177"/>
      <c r="C21" s="177"/>
      <c r="D21" s="177"/>
      <c r="E21" s="177"/>
      <c r="F21" s="178"/>
      <c r="T21">
        <f t="shared" si="24"/>
        <v>0</v>
      </c>
      <c r="U21" s="8">
        <f t="shared" si="25"/>
        <v>0</v>
      </c>
      <c r="V21" s="93">
        <f t="shared" si="26"/>
        <v>0</v>
      </c>
      <c r="W21">
        <f t="shared" si="27"/>
        <v>0</v>
      </c>
      <c r="X21" s="91">
        <f t="shared" si="28"/>
        <v>0</v>
      </c>
      <c r="Y21">
        <f t="shared" si="29"/>
        <v>0</v>
      </c>
      <c r="Z21" s="8">
        <f t="shared" si="30"/>
        <v>0</v>
      </c>
      <c r="AA21" s="93">
        <f t="shared" si="31"/>
        <v>0</v>
      </c>
      <c r="AB21">
        <f t="shared" si="32"/>
        <v>0</v>
      </c>
      <c r="AC21">
        <f t="shared" si="33"/>
        <v>0</v>
      </c>
      <c r="AE21">
        <f t="shared" si="34"/>
        <v>0</v>
      </c>
      <c r="AF21" s="8">
        <f t="shared" si="35"/>
        <v>0</v>
      </c>
      <c r="AG21" s="93">
        <f t="shared" si="36"/>
        <v>0</v>
      </c>
      <c r="AH21">
        <f t="shared" si="37"/>
        <v>0</v>
      </c>
      <c r="AI21">
        <f t="shared" si="38"/>
        <v>0</v>
      </c>
      <c r="AJ21">
        <f t="shared" si="39"/>
        <v>0</v>
      </c>
      <c r="AK21" s="8">
        <f t="shared" si="40"/>
        <v>0</v>
      </c>
      <c r="AL21" s="93">
        <f t="shared" si="41"/>
        <v>0</v>
      </c>
      <c r="AM21">
        <f t="shared" si="42"/>
        <v>0</v>
      </c>
      <c r="AN21">
        <f t="shared" si="43"/>
        <v>0</v>
      </c>
    </row>
    <row r="22" spans="1:40" ht="15" customHeight="1" x14ac:dyDescent="0.3">
      <c r="A22" s="79" t="str">
        <f>C4</f>
        <v>ST MARGUERITE "A"</v>
      </c>
      <c r="B22" s="80" t="s">
        <v>11</v>
      </c>
      <c r="C22" s="81" t="str">
        <f>C7</f>
        <v>MIRECOURT "B"</v>
      </c>
      <c r="D22" s="60"/>
      <c r="E22" s="20" t="s">
        <v>12</v>
      </c>
      <c r="F22" s="63"/>
      <c r="T22">
        <f t="shared" si="24"/>
        <v>0</v>
      </c>
      <c r="U22" s="8">
        <f t="shared" si="25"/>
        <v>0</v>
      </c>
      <c r="V22" s="93">
        <f t="shared" si="26"/>
        <v>0</v>
      </c>
      <c r="W22">
        <f t="shared" si="27"/>
        <v>0</v>
      </c>
      <c r="X22" s="91">
        <f t="shared" si="28"/>
        <v>0</v>
      </c>
      <c r="Y22">
        <f t="shared" si="29"/>
        <v>0</v>
      </c>
      <c r="Z22" s="8">
        <f t="shared" si="30"/>
        <v>0</v>
      </c>
      <c r="AA22" s="93">
        <f t="shared" si="31"/>
        <v>0</v>
      </c>
      <c r="AB22">
        <f t="shared" si="32"/>
        <v>0</v>
      </c>
      <c r="AC22">
        <f t="shared" si="33"/>
        <v>0</v>
      </c>
      <c r="AE22">
        <f t="shared" si="34"/>
        <v>0</v>
      </c>
      <c r="AF22" s="8">
        <f t="shared" si="35"/>
        <v>0</v>
      </c>
      <c r="AG22" s="93">
        <f t="shared" si="36"/>
        <v>0</v>
      </c>
      <c r="AH22">
        <f t="shared" si="37"/>
        <v>0</v>
      </c>
      <c r="AI22">
        <f t="shared" si="38"/>
        <v>0</v>
      </c>
      <c r="AJ22">
        <f t="shared" si="39"/>
        <v>0</v>
      </c>
      <c r="AK22" s="8">
        <f t="shared" si="40"/>
        <v>0</v>
      </c>
      <c r="AL22" s="93">
        <f t="shared" si="41"/>
        <v>0</v>
      </c>
      <c r="AM22">
        <f t="shared" si="42"/>
        <v>0</v>
      </c>
      <c r="AN22">
        <f t="shared" si="43"/>
        <v>0</v>
      </c>
    </row>
    <row r="23" spans="1:40" ht="15" customHeight="1" x14ac:dyDescent="0.3">
      <c r="A23" s="32" t="str">
        <f>C5</f>
        <v>NEUFCHATEAU "B"</v>
      </c>
      <c r="B23" s="26" t="s">
        <v>11</v>
      </c>
      <c r="C23" s="27" t="str">
        <f>C9</f>
        <v>AYDOILLES "A"</v>
      </c>
      <c r="D23" s="61"/>
      <c r="E23" s="21" t="s">
        <v>12</v>
      </c>
      <c r="F23" s="64"/>
      <c r="T23">
        <f t="shared" si="24"/>
        <v>0</v>
      </c>
      <c r="U23" s="8">
        <f t="shared" si="25"/>
        <v>0</v>
      </c>
      <c r="V23" s="93">
        <f t="shared" si="26"/>
        <v>0</v>
      </c>
      <c r="W23">
        <f t="shared" si="27"/>
        <v>0</v>
      </c>
      <c r="X23" s="91">
        <f t="shared" si="28"/>
        <v>0</v>
      </c>
      <c r="Y23">
        <f t="shared" si="29"/>
        <v>0</v>
      </c>
      <c r="Z23" s="8">
        <f t="shared" si="30"/>
        <v>0</v>
      </c>
      <c r="AA23" s="93">
        <f t="shared" si="31"/>
        <v>0</v>
      </c>
      <c r="AB23">
        <f t="shared" si="32"/>
        <v>0</v>
      </c>
      <c r="AC23">
        <f t="shared" si="33"/>
        <v>0</v>
      </c>
      <c r="AE23">
        <f t="shared" si="34"/>
        <v>0</v>
      </c>
      <c r="AF23" s="8">
        <f t="shared" si="35"/>
        <v>0</v>
      </c>
      <c r="AG23" s="93">
        <f t="shared" si="36"/>
        <v>0</v>
      </c>
      <c r="AH23">
        <f t="shared" si="37"/>
        <v>0</v>
      </c>
      <c r="AI23">
        <f t="shared" si="38"/>
        <v>0</v>
      </c>
      <c r="AJ23">
        <f t="shared" si="39"/>
        <v>0</v>
      </c>
      <c r="AK23" s="8">
        <f t="shared" si="40"/>
        <v>0</v>
      </c>
      <c r="AL23" s="93">
        <f t="shared" si="41"/>
        <v>0</v>
      </c>
      <c r="AM23">
        <f t="shared" si="42"/>
        <v>0</v>
      </c>
      <c r="AN23">
        <f t="shared" si="43"/>
        <v>0</v>
      </c>
    </row>
    <row r="24" spans="1:40" ht="15" customHeight="1" thickBot="1" x14ac:dyDescent="0.35">
      <c r="A24" s="28" t="str">
        <f>C6</f>
        <v>ELOYES "B"</v>
      </c>
      <c r="B24" s="29" t="s">
        <v>11</v>
      </c>
      <c r="C24" s="30" t="str">
        <f>C8</f>
        <v>GOLBEY "A"</v>
      </c>
      <c r="D24" s="62"/>
      <c r="E24" s="22" t="s">
        <v>12</v>
      </c>
      <c r="F24" s="65"/>
      <c r="T24">
        <f t="shared" si="24"/>
        <v>0</v>
      </c>
      <c r="U24" s="8">
        <f t="shared" si="25"/>
        <v>0</v>
      </c>
      <c r="V24" s="93">
        <f t="shared" si="26"/>
        <v>0</v>
      </c>
      <c r="W24">
        <f t="shared" si="27"/>
        <v>0</v>
      </c>
      <c r="X24" s="91">
        <f t="shared" si="28"/>
        <v>0</v>
      </c>
      <c r="Y24">
        <f t="shared" si="29"/>
        <v>0</v>
      </c>
      <c r="Z24" s="8">
        <f t="shared" si="30"/>
        <v>0</v>
      </c>
      <c r="AA24" s="93">
        <f t="shared" si="31"/>
        <v>0</v>
      </c>
      <c r="AB24">
        <f t="shared" si="32"/>
        <v>0</v>
      </c>
      <c r="AC24">
        <f t="shared" si="33"/>
        <v>0</v>
      </c>
      <c r="AE24">
        <f t="shared" si="34"/>
        <v>0</v>
      </c>
      <c r="AF24" s="8">
        <f t="shared" si="35"/>
        <v>0</v>
      </c>
      <c r="AG24" s="93">
        <f t="shared" si="36"/>
        <v>0</v>
      </c>
      <c r="AH24">
        <f t="shared" si="37"/>
        <v>0</v>
      </c>
      <c r="AI24">
        <f t="shared" si="38"/>
        <v>0</v>
      </c>
      <c r="AJ24">
        <f t="shared" si="39"/>
        <v>0</v>
      </c>
      <c r="AK24" s="8">
        <f t="shared" si="40"/>
        <v>0</v>
      </c>
      <c r="AL24" s="93">
        <f t="shared" si="41"/>
        <v>0</v>
      </c>
      <c r="AM24">
        <f t="shared" si="42"/>
        <v>0</v>
      </c>
      <c r="AN24">
        <f t="shared" si="43"/>
        <v>0</v>
      </c>
    </row>
    <row r="25" spans="1:40" x14ac:dyDescent="0.3">
      <c r="M25" s="47"/>
      <c r="T25">
        <f t="shared" si="24"/>
        <v>0</v>
      </c>
      <c r="U25" s="8">
        <f t="shared" si="25"/>
        <v>0</v>
      </c>
      <c r="V25" s="93">
        <f t="shared" si="26"/>
        <v>0</v>
      </c>
      <c r="W25">
        <f t="shared" si="27"/>
        <v>0</v>
      </c>
      <c r="X25" s="91">
        <f t="shared" si="28"/>
        <v>0</v>
      </c>
      <c r="Y25">
        <f t="shared" si="29"/>
        <v>0</v>
      </c>
      <c r="Z25" s="8">
        <f t="shared" si="30"/>
        <v>0</v>
      </c>
      <c r="AA25" s="93">
        <f t="shared" si="31"/>
        <v>0</v>
      </c>
      <c r="AB25">
        <f t="shared" si="32"/>
        <v>0</v>
      </c>
      <c r="AC25">
        <f t="shared" si="33"/>
        <v>0</v>
      </c>
      <c r="AE25">
        <f t="shared" si="34"/>
        <v>0</v>
      </c>
      <c r="AF25" s="8">
        <f t="shared" si="35"/>
        <v>0</v>
      </c>
      <c r="AG25" s="93">
        <f t="shared" si="36"/>
        <v>0</v>
      </c>
      <c r="AH25">
        <f t="shared" si="37"/>
        <v>0</v>
      </c>
      <c r="AI25">
        <f t="shared" si="38"/>
        <v>0</v>
      </c>
      <c r="AJ25">
        <f t="shared" si="39"/>
        <v>0</v>
      </c>
      <c r="AK25" s="8">
        <f t="shared" si="40"/>
        <v>0</v>
      </c>
      <c r="AL25" s="93">
        <f t="shared" si="41"/>
        <v>0</v>
      </c>
      <c r="AM25">
        <f t="shared" si="42"/>
        <v>0</v>
      </c>
      <c r="AN25">
        <f t="shared" si="43"/>
        <v>0</v>
      </c>
    </row>
    <row r="26" spans="1:40" x14ac:dyDescent="0.3">
      <c r="A26" s="37"/>
      <c r="B26" s="37"/>
      <c r="C26" s="37"/>
      <c r="D26" s="37"/>
      <c r="E26" s="37"/>
      <c r="F26" s="38"/>
      <c r="M26" s="47"/>
      <c r="T26">
        <f t="shared" si="24"/>
        <v>0</v>
      </c>
      <c r="U26" s="8">
        <f t="shared" si="25"/>
        <v>0</v>
      </c>
      <c r="V26" s="93">
        <f t="shared" si="26"/>
        <v>0</v>
      </c>
      <c r="W26">
        <f t="shared" si="27"/>
        <v>0</v>
      </c>
      <c r="X26" s="91">
        <f t="shared" si="28"/>
        <v>0</v>
      </c>
      <c r="Y26">
        <f t="shared" si="29"/>
        <v>0</v>
      </c>
      <c r="Z26" s="8">
        <f t="shared" si="30"/>
        <v>0</v>
      </c>
      <c r="AA26" s="93">
        <f t="shared" si="31"/>
        <v>0</v>
      </c>
      <c r="AB26">
        <f t="shared" si="32"/>
        <v>0</v>
      </c>
      <c r="AC26">
        <f t="shared" si="33"/>
        <v>0</v>
      </c>
      <c r="AE26">
        <f t="shared" si="34"/>
        <v>0</v>
      </c>
      <c r="AF26" s="8">
        <f t="shared" si="35"/>
        <v>0</v>
      </c>
      <c r="AG26" s="93">
        <f t="shared" si="36"/>
        <v>0</v>
      </c>
      <c r="AH26">
        <f t="shared" si="37"/>
        <v>0</v>
      </c>
      <c r="AI26">
        <f t="shared" si="38"/>
        <v>0</v>
      </c>
      <c r="AJ26">
        <f t="shared" si="39"/>
        <v>0</v>
      </c>
      <c r="AK26" s="8">
        <f t="shared" si="40"/>
        <v>0</v>
      </c>
      <c r="AL26" s="93">
        <f t="shared" si="41"/>
        <v>0</v>
      </c>
      <c r="AM26">
        <f t="shared" si="42"/>
        <v>0</v>
      </c>
      <c r="AN26">
        <f t="shared" si="43"/>
        <v>0</v>
      </c>
    </row>
    <row r="27" spans="1:40" x14ac:dyDescent="0.3">
      <c r="A27" s="37"/>
      <c r="B27" s="37"/>
      <c r="C27" s="37"/>
      <c r="D27" s="37"/>
      <c r="E27" s="37"/>
      <c r="F27" s="38"/>
      <c r="M27" s="47"/>
      <c r="T27">
        <f t="shared" si="24"/>
        <v>0</v>
      </c>
      <c r="U27" s="8">
        <f t="shared" si="25"/>
        <v>0</v>
      </c>
      <c r="V27" s="93">
        <f t="shared" si="26"/>
        <v>0</v>
      </c>
      <c r="W27">
        <f t="shared" si="27"/>
        <v>0</v>
      </c>
      <c r="X27" s="91">
        <f t="shared" si="28"/>
        <v>0</v>
      </c>
      <c r="Y27">
        <f t="shared" si="29"/>
        <v>0</v>
      </c>
      <c r="Z27" s="8">
        <f t="shared" si="30"/>
        <v>0</v>
      </c>
      <c r="AA27" s="93">
        <f t="shared" si="31"/>
        <v>0</v>
      </c>
      <c r="AB27">
        <f t="shared" si="32"/>
        <v>0</v>
      </c>
      <c r="AC27">
        <f t="shared" si="33"/>
        <v>0</v>
      </c>
      <c r="AE27">
        <f t="shared" si="34"/>
        <v>0</v>
      </c>
      <c r="AF27" s="8">
        <f t="shared" si="35"/>
        <v>0</v>
      </c>
      <c r="AG27" s="93">
        <f t="shared" si="36"/>
        <v>0</v>
      </c>
      <c r="AH27">
        <f t="shared" si="37"/>
        <v>0</v>
      </c>
      <c r="AI27">
        <f t="shared" si="38"/>
        <v>0</v>
      </c>
      <c r="AJ27">
        <f t="shared" si="39"/>
        <v>0</v>
      </c>
      <c r="AK27" s="8">
        <f t="shared" si="40"/>
        <v>0</v>
      </c>
      <c r="AL27" s="93">
        <f t="shared" si="41"/>
        <v>0</v>
      </c>
      <c r="AM27">
        <f t="shared" si="42"/>
        <v>0</v>
      </c>
      <c r="AN27">
        <f t="shared" si="43"/>
        <v>0</v>
      </c>
    </row>
    <row r="28" spans="1:40" x14ac:dyDescent="0.3">
      <c r="T28">
        <f t="shared" si="24"/>
        <v>0</v>
      </c>
      <c r="U28" s="8">
        <f t="shared" si="25"/>
        <v>0</v>
      </c>
      <c r="V28" s="93">
        <f t="shared" si="26"/>
        <v>0</v>
      </c>
      <c r="W28">
        <f t="shared" si="27"/>
        <v>0</v>
      </c>
      <c r="X28" s="91">
        <f t="shared" si="28"/>
        <v>0</v>
      </c>
      <c r="Y28">
        <f t="shared" si="29"/>
        <v>0</v>
      </c>
      <c r="Z28" s="8">
        <f t="shared" si="30"/>
        <v>0</v>
      </c>
      <c r="AA28" s="93">
        <f t="shared" si="31"/>
        <v>0</v>
      </c>
      <c r="AB28">
        <f t="shared" si="32"/>
        <v>0</v>
      </c>
      <c r="AC28">
        <f t="shared" si="33"/>
        <v>0</v>
      </c>
      <c r="AE28">
        <f t="shared" si="34"/>
        <v>0</v>
      </c>
      <c r="AF28" s="8">
        <f t="shared" si="35"/>
        <v>0</v>
      </c>
      <c r="AG28" s="93">
        <f t="shared" si="36"/>
        <v>0</v>
      </c>
      <c r="AH28">
        <f t="shared" si="37"/>
        <v>0</v>
      </c>
      <c r="AI28">
        <f t="shared" si="38"/>
        <v>0</v>
      </c>
      <c r="AJ28">
        <f t="shared" si="39"/>
        <v>0</v>
      </c>
      <c r="AK28" s="8">
        <f t="shared" si="40"/>
        <v>0</v>
      </c>
      <c r="AL28" s="93">
        <f t="shared" si="41"/>
        <v>0</v>
      </c>
      <c r="AM28">
        <f t="shared" si="42"/>
        <v>0</v>
      </c>
      <c r="AN28">
        <f t="shared" si="43"/>
        <v>0</v>
      </c>
    </row>
    <row r="29" spans="1:40" x14ac:dyDescent="0.3">
      <c r="U29" s="8"/>
      <c r="V29" s="8"/>
      <c r="Z29" s="8"/>
      <c r="AA29" s="8"/>
      <c r="AF29" s="8"/>
      <c r="AG29" s="8"/>
      <c r="AK29" s="8"/>
      <c r="AL29" s="8"/>
    </row>
  </sheetData>
  <sheetProtection algorithmName="SHA-512" hashValue="bF6EmlgpR/ky+IHamWGW1XRxegBN2UdL48FplqXIyUGlAKHMaL7dABSwZoHplnBWhmqWJ5gcf23SI5py5/mSbA==" saltValue="ziXzgmFbE+bu6ruAxl15EA==" spinCount="100000" sheet="1" selectLockedCells="1"/>
  <mergeCells count="17">
    <mergeCell ref="A1:R1"/>
    <mergeCell ref="A11:F11"/>
    <mergeCell ref="M11:R11"/>
    <mergeCell ref="A16:F16"/>
    <mergeCell ref="M16:R16"/>
    <mergeCell ref="N3:P3"/>
    <mergeCell ref="N4:O4"/>
    <mergeCell ref="N5:O5"/>
    <mergeCell ref="N6:O6"/>
    <mergeCell ref="N7:O7"/>
    <mergeCell ref="N8:O8"/>
    <mergeCell ref="N9:O9"/>
    <mergeCell ref="T10:X10"/>
    <mergeCell ref="Y10:AC10"/>
    <mergeCell ref="AE10:AI10"/>
    <mergeCell ref="AJ10:AN10"/>
    <mergeCell ref="A21:F2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BI29"/>
  <sheetViews>
    <sheetView showGridLines="0" workbookViewId="0">
      <selection activeCell="D12" sqref="D12"/>
    </sheetView>
  </sheetViews>
  <sheetFormatPr baseColWidth="10" defaultRowHeight="14.4" x14ac:dyDescent="0.3"/>
  <cols>
    <col min="1" max="1" width="18.6640625" customWidth="1"/>
    <col min="2" max="2" width="7.6640625" customWidth="1"/>
    <col min="3" max="3" width="18.44140625" customWidth="1"/>
    <col min="4" max="12" width="3.6640625" customWidth="1"/>
    <col min="13" max="13" width="18.6640625" customWidth="1"/>
    <col min="14" max="14" width="7.6640625" customWidth="1"/>
    <col min="15" max="15" width="18.6640625" customWidth="1"/>
    <col min="16" max="18" width="3.6640625" customWidth="1"/>
    <col min="19" max="19" width="11.44140625" hidden="1" customWidth="1"/>
    <col min="20" max="20" width="7.109375" hidden="1" customWidth="1"/>
    <col min="21" max="21" width="2.6640625" hidden="1" customWidth="1"/>
    <col min="22" max="22" width="2.44140625" hidden="1" customWidth="1"/>
    <col min="23" max="23" width="2.5546875" hidden="1" customWidth="1"/>
    <col min="24" max="25" width="2" hidden="1" customWidth="1"/>
    <col min="26" max="26" width="2.33203125" hidden="1" customWidth="1"/>
    <col min="27" max="27" width="2.44140625" hidden="1" customWidth="1"/>
    <col min="28" max="28" width="2.5546875" hidden="1" customWidth="1"/>
    <col min="29" max="29" width="2" hidden="1" customWidth="1"/>
    <col min="30" max="30" width="4.88671875" hidden="1" customWidth="1"/>
    <col min="31" max="31" width="2" hidden="1" customWidth="1"/>
    <col min="32" max="32" width="2.33203125" hidden="1" customWidth="1"/>
    <col min="33" max="33" width="2.44140625" hidden="1" customWidth="1"/>
    <col min="34" max="34" width="2.5546875" hidden="1" customWidth="1"/>
    <col min="35" max="35" width="2" hidden="1" customWidth="1"/>
    <col min="36" max="36" width="9.44140625" hidden="1" customWidth="1"/>
    <col min="37" max="37" width="2.33203125" hidden="1" customWidth="1"/>
    <col min="38" max="38" width="2.44140625" hidden="1" customWidth="1"/>
    <col min="39" max="39" width="2.5546875" hidden="1" customWidth="1"/>
    <col min="40" max="40" width="2" hidden="1" customWidth="1"/>
    <col min="41" max="44" width="11.44140625" hidden="1" customWidth="1"/>
    <col min="45" max="46" width="11.5546875" hidden="1" customWidth="1"/>
    <col min="47" max="49" width="14" hidden="1" customWidth="1"/>
    <col min="50" max="50" width="13" style="7" hidden="1" customWidth="1"/>
    <col min="51" max="58" width="11.5546875" hidden="1" customWidth="1"/>
    <col min="59" max="59" width="14.44140625" hidden="1" customWidth="1"/>
    <col min="60" max="61" width="11.5546875" hidden="1" customWidth="1"/>
    <col min="62" max="63" width="11.5546875" customWidth="1"/>
    <col min="64" max="64" width="1.88671875" customWidth="1"/>
  </cols>
  <sheetData>
    <row r="1" spans="1:61" ht="23.4" thickBot="1" x14ac:dyDescent="0.35">
      <c r="A1" s="180" t="s">
        <v>30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2"/>
      <c r="AW1" s="42">
        <v>1</v>
      </c>
      <c r="AX1" s="42">
        <v>2</v>
      </c>
      <c r="AY1" s="42">
        <v>3</v>
      </c>
      <c r="AZ1" s="42">
        <v>4</v>
      </c>
      <c r="BA1" s="42">
        <v>5</v>
      </c>
      <c r="BB1" s="42">
        <v>6</v>
      </c>
    </row>
    <row r="2" spans="1:61" ht="10.5" customHeight="1" thickBot="1" x14ac:dyDescent="0.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AW2" s="42">
        <f t="shared" ref="AW2:BB2" si="0">MAX(AW4:AW9)</f>
        <v>10006</v>
      </c>
      <c r="AX2" s="43">
        <f t="shared" si="0"/>
        <v>10005</v>
      </c>
      <c r="AY2" s="42">
        <f t="shared" si="0"/>
        <v>10004</v>
      </c>
      <c r="AZ2" s="42">
        <f t="shared" si="0"/>
        <v>10003</v>
      </c>
      <c r="BA2" s="42">
        <f t="shared" si="0"/>
        <v>10002</v>
      </c>
      <c r="BB2" s="42">
        <f t="shared" si="0"/>
        <v>10001</v>
      </c>
    </row>
    <row r="3" spans="1:61" ht="15.75" customHeight="1" thickBot="1" x14ac:dyDescent="0.35">
      <c r="A3" s="175" t="s">
        <v>135</v>
      </c>
      <c r="B3" s="9"/>
      <c r="C3" s="75" t="s">
        <v>0</v>
      </c>
      <c r="D3" s="16" t="s">
        <v>1</v>
      </c>
      <c r="E3" s="18" t="s">
        <v>2</v>
      </c>
      <c r="F3" s="18" t="s">
        <v>3</v>
      </c>
      <c r="G3" s="18" t="s">
        <v>4</v>
      </c>
      <c r="H3" s="19" t="s">
        <v>5</v>
      </c>
      <c r="I3" s="16" t="s">
        <v>6</v>
      </c>
      <c r="J3" s="17" t="s">
        <v>7</v>
      </c>
      <c r="K3" s="76" t="s">
        <v>8</v>
      </c>
      <c r="L3" s="17" t="s">
        <v>9</v>
      </c>
      <c r="M3" s="9"/>
      <c r="N3" s="176" t="s">
        <v>10</v>
      </c>
      <c r="O3" s="177"/>
      <c r="P3" s="185"/>
      <c r="Q3" s="17" t="s">
        <v>9</v>
      </c>
      <c r="R3" s="17" t="s">
        <v>8</v>
      </c>
      <c r="S3">
        <f>COUNT(P4:P9)</f>
        <v>6</v>
      </c>
      <c r="AR3" t="s">
        <v>9</v>
      </c>
      <c r="AS3" t="s">
        <v>8</v>
      </c>
      <c r="AT3" t="s">
        <v>16</v>
      </c>
      <c r="AU3" t="s">
        <v>20</v>
      </c>
      <c r="AX3"/>
      <c r="BD3" t="s">
        <v>19</v>
      </c>
      <c r="BE3" t="s">
        <v>18</v>
      </c>
      <c r="BG3" t="s">
        <v>17</v>
      </c>
      <c r="BH3" t="s">
        <v>9</v>
      </c>
      <c r="BI3" t="s">
        <v>8</v>
      </c>
    </row>
    <row r="4" spans="1:61" ht="15" thickBot="1" x14ac:dyDescent="0.35">
      <c r="A4" s="38" t="s">
        <v>136</v>
      </c>
      <c r="C4" s="95" t="s">
        <v>56</v>
      </c>
      <c r="D4" s="51">
        <f>SUMIF($A:$A,$C4,T:T)+SUMIF($C:$C,$C4,Y:Y)+SUMIF($M:$M,$C4,AE:AE)+SUMIF($O:$O,$C4,AJ:AJ)</f>
        <v>0</v>
      </c>
      <c r="E4" s="52">
        <f>SUMIF($A:$A,$C4,U:U)+SUMIF($C:$C,$C4,Z:Z)+SUMIF($M:$M,$C4,AF:AF)+SUMIF($O:$O,$C4,AK:AK)</f>
        <v>0</v>
      </c>
      <c r="F4" s="52">
        <f t="shared" ref="E4:H9" si="1">SUMIF($A:$A,$C4,V:V)+SUMIF($C:$C,$C4,AA:AA)+SUMIF($M:$M,$C4,AG:AG)+SUMIF($O:$O,$C4,AL:AL)</f>
        <v>0</v>
      </c>
      <c r="G4" s="52">
        <f t="shared" si="1"/>
        <v>0</v>
      </c>
      <c r="H4" s="53">
        <f t="shared" si="1"/>
        <v>0</v>
      </c>
      <c r="I4" s="67">
        <f t="shared" ref="I4:I9" si="2">SUMIF($A$12:$A$240,$C4,$D$12:$D$240)+SUMIF($C$12:$C$240,$C4,$F$12:$F$240)+SUMIF($M$12:$M$240,$C4,$P$12:$P$240)+SUMIF($O$12:$O$240,$C4,$R$12:$R$240)</f>
        <v>0</v>
      </c>
      <c r="J4" s="68">
        <f t="shared" ref="J4:J9" si="3">SUMIF($A$12:$A$240,$C4,$F$12:$F$240)+SUMIF($C$12:$C$240,$C4,$D$12:$D$240)+SUMIF($M$12:$M$240,$C4,$R$12:$R$240)+SUMIF($O$12:$O$240,$C4,$P$12:$P$240)</f>
        <v>0</v>
      </c>
      <c r="K4" s="13">
        <f>SUM(I4-J4)</f>
        <v>0</v>
      </c>
      <c r="L4" s="10">
        <f>SUM(E4+E4+E4+F4+G4+G4)</f>
        <v>0</v>
      </c>
      <c r="N4" s="183" t="str">
        <f>IF($D$12="","",BG4)</f>
        <v/>
      </c>
      <c r="O4" s="184"/>
      <c r="P4" s="48">
        <v>1</v>
      </c>
      <c r="Q4" s="36">
        <f ca="1">BH4</f>
        <v>0</v>
      </c>
      <c r="R4" s="73">
        <f ca="1">BI4</f>
        <v>0</v>
      </c>
      <c r="S4">
        <f>COUNTIF($T$4:$T$9,"&lt;="&amp;T4)</f>
        <v>6</v>
      </c>
      <c r="T4">
        <f>L4*10000+K4</f>
        <v>0</v>
      </c>
      <c r="U4">
        <f>$S$3-S4+1</f>
        <v>1</v>
      </c>
      <c r="AP4" t="str">
        <f ca="1">BG4</f>
        <v>CHARMES "B"</v>
      </c>
      <c r="AR4" s="46">
        <f>L4</f>
        <v>0</v>
      </c>
      <c r="AS4" s="46">
        <f>K4</f>
        <v>0</v>
      </c>
      <c r="AT4" s="46">
        <v>1</v>
      </c>
      <c r="AU4" s="41">
        <f>AR4*1000000+(1000+AS4)*10+AT4</f>
        <v>10001</v>
      </c>
      <c r="AW4">
        <f>AU4</f>
        <v>10001</v>
      </c>
      <c r="AX4">
        <f>IF(AW4=$AW$2,0,AW4)</f>
        <v>10001</v>
      </c>
      <c r="AY4">
        <f>IF(AX4=$AX$2,0,AX4)</f>
        <v>10001</v>
      </c>
      <c r="AZ4">
        <f>IF(AY4=$AY$2,0,AY4)</f>
        <v>10001</v>
      </c>
      <c r="BA4">
        <f>IF(AZ4=$AZ$2,0,AZ4)</f>
        <v>10001</v>
      </c>
      <c r="BB4">
        <f>IF(BA4=$BA$2,0,BA4)</f>
        <v>10001</v>
      </c>
      <c r="BD4" t="s">
        <v>21</v>
      </c>
      <c r="BE4" s="44">
        <f>MATCH($AW$2,$AU$4:AU9,0)</f>
        <v>6</v>
      </c>
      <c r="BG4" s="40" t="str">
        <f ca="1">OFFSET($C$4,BE4-1,0,1,1)</f>
        <v>CHARMES "B"</v>
      </c>
      <c r="BH4" s="45">
        <f ca="1">OFFSET($L$4,BE4-1,0,1,1)</f>
        <v>0</v>
      </c>
      <c r="BI4" s="45">
        <f ca="1">OFFSET($K$4,BE4-1,0,1,1)</f>
        <v>0</v>
      </c>
    </row>
    <row r="5" spans="1:61" ht="15" thickBot="1" x14ac:dyDescent="0.35">
      <c r="A5" s="38" t="s">
        <v>137</v>
      </c>
      <c r="C5" s="95" t="s">
        <v>57</v>
      </c>
      <c r="D5" s="54">
        <f>SUMIF($A:$A,$C5,T:T)+SUMIF($C:$C,$C5,Y:Y)+SUMIF($M:$M,$C5,AE:AE)+SUMIF($O:$O,$C5,AJ:AJ)</f>
        <v>0</v>
      </c>
      <c r="E5" s="55">
        <f t="shared" si="1"/>
        <v>0</v>
      </c>
      <c r="F5" s="55">
        <f t="shared" si="1"/>
        <v>0</v>
      </c>
      <c r="G5" s="55">
        <f t="shared" si="1"/>
        <v>0</v>
      </c>
      <c r="H5" s="66">
        <f t="shared" si="1"/>
        <v>0</v>
      </c>
      <c r="I5" s="69">
        <f t="shared" si="2"/>
        <v>0</v>
      </c>
      <c r="J5" s="70">
        <f t="shared" si="3"/>
        <v>0</v>
      </c>
      <c r="K5" s="14">
        <f t="shared" ref="K5:K9" si="4">SUM(I5-J5)</f>
        <v>0</v>
      </c>
      <c r="L5" s="11">
        <f t="shared" ref="L5:L9" si="5">SUM(E5+E5+E5+F5+G5+G5)</f>
        <v>0</v>
      </c>
      <c r="N5" s="183" t="str">
        <f t="shared" ref="N5:N9" si="6">IF($D$12="","",BG5)</f>
        <v/>
      </c>
      <c r="O5" s="184"/>
      <c r="P5" s="48">
        <v>2</v>
      </c>
      <c r="Q5" s="36">
        <f t="shared" ref="Q5:R9" ca="1" si="7">BH5</f>
        <v>0</v>
      </c>
      <c r="R5" s="73">
        <f t="shared" ca="1" si="7"/>
        <v>0</v>
      </c>
      <c r="S5">
        <f t="shared" ref="S5:S9" si="8">COUNTIF($T$4:$T$9,"&lt;="&amp;T5)</f>
        <v>6</v>
      </c>
      <c r="T5">
        <f t="shared" ref="T5:T9" si="9">L5*10000+K5</f>
        <v>0</v>
      </c>
      <c r="U5">
        <f t="shared" ref="U5:U9" si="10">$S$3-S5+1</f>
        <v>1</v>
      </c>
      <c r="AP5" t="str">
        <f t="shared" ref="AP5:AP9" ca="1" si="11">BG5</f>
        <v>REMIREMONT "A"</v>
      </c>
      <c r="AR5" s="46">
        <f t="shared" ref="AR5:AR9" si="12">L5</f>
        <v>0</v>
      </c>
      <c r="AS5" s="46">
        <f t="shared" ref="AS5:AS9" si="13">K5</f>
        <v>0</v>
      </c>
      <c r="AT5" s="46">
        <v>2</v>
      </c>
      <c r="AU5" s="41">
        <f t="shared" ref="AU5:AU9" si="14">AR5*1000000+(1000+AS5)*10+AT5</f>
        <v>10002</v>
      </c>
      <c r="AW5">
        <f t="shared" ref="AW5:AW9" si="15">AU5</f>
        <v>10002</v>
      </c>
      <c r="AX5">
        <f t="shared" ref="AX5:AX9" si="16">IF(AW5=$AW$2,0,AW5)</f>
        <v>10002</v>
      </c>
      <c r="AY5">
        <f t="shared" ref="AY5:AY9" si="17">IF(AX5=$AX$2,0,AX5)</f>
        <v>10002</v>
      </c>
      <c r="AZ5">
        <f t="shared" ref="AZ5:AZ9" si="18">IF(AY5=$AY$2,0,AY5)</f>
        <v>10002</v>
      </c>
      <c r="BA5">
        <f t="shared" ref="BA5:BA9" si="19">IF(AZ5=$AZ$2,0,AZ5)</f>
        <v>10002</v>
      </c>
      <c r="BB5">
        <f t="shared" ref="BB5:BB9" si="20">IF(BA5=$BA$2,0,BA5)</f>
        <v>0</v>
      </c>
      <c r="BD5" t="s">
        <v>22</v>
      </c>
      <c r="BE5" s="44">
        <f>MATCH($AX$2,$AU$4:AU9,0)</f>
        <v>5</v>
      </c>
      <c r="BG5" s="40" t="str">
        <f t="shared" ref="BG5:BG9" ca="1" si="21">OFFSET($C$4,BE5-1,0,1,1)</f>
        <v>REMIREMONT "A"</v>
      </c>
      <c r="BH5" s="45">
        <f t="shared" ref="BH5:BH9" ca="1" si="22">OFFSET($L$4,BE5-1,0,1,1)</f>
        <v>0</v>
      </c>
      <c r="BI5" s="45">
        <f t="shared" ref="BI5:BI9" ca="1" si="23">OFFSET($K$4,BE5-1,0,1,1)</f>
        <v>0</v>
      </c>
    </row>
    <row r="6" spans="1:61" ht="15" thickBot="1" x14ac:dyDescent="0.35">
      <c r="A6" s="38" t="s">
        <v>138</v>
      </c>
      <c r="C6" s="95" t="s">
        <v>58</v>
      </c>
      <c r="D6" s="54">
        <f>SUMIF($A:$A,$C6,T:T)+SUMIF($C:$C,$C6,Y:Y)+SUMIF($M:$M,$C6,AE:AE)+SUMIF($O:$O,$C6,AJ:AJ)</f>
        <v>0</v>
      </c>
      <c r="E6" s="55">
        <f t="shared" si="1"/>
        <v>0</v>
      </c>
      <c r="F6" s="55">
        <f t="shared" si="1"/>
        <v>0</v>
      </c>
      <c r="G6" s="55">
        <f t="shared" si="1"/>
        <v>0</v>
      </c>
      <c r="H6" s="56">
        <f t="shared" si="1"/>
        <v>0</v>
      </c>
      <c r="I6" s="69">
        <f t="shared" si="2"/>
        <v>0</v>
      </c>
      <c r="J6" s="70">
        <f t="shared" si="3"/>
        <v>0</v>
      </c>
      <c r="K6" s="14">
        <f t="shared" si="4"/>
        <v>0</v>
      </c>
      <c r="L6" s="11">
        <f t="shared" si="5"/>
        <v>0</v>
      </c>
      <c r="N6" s="183" t="str">
        <f t="shared" si="6"/>
        <v/>
      </c>
      <c r="O6" s="184"/>
      <c r="P6" s="48">
        <v>3</v>
      </c>
      <c r="Q6" s="36">
        <f t="shared" ca="1" si="7"/>
        <v>0</v>
      </c>
      <c r="R6" s="73">
        <f t="shared" ca="1" si="7"/>
        <v>0</v>
      </c>
      <c r="S6">
        <f t="shared" si="8"/>
        <v>6</v>
      </c>
      <c r="T6">
        <f t="shared" si="9"/>
        <v>0</v>
      </c>
      <c r="U6">
        <f t="shared" si="10"/>
        <v>1</v>
      </c>
      <c r="AP6" t="str">
        <f t="shared" ca="1" si="11"/>
        <v>ELOYES "C"</v>
      </c>
      <c r="AR6" s="46">
        <f t="shared" si="12"/>
        <v>0</v>
      </c>
      <c r="AS6" s="46">
        <f t="shared" si="13"/>
        <v>0</v>
      </c>
      <c r="AT6" s="46">
        <v>3</v>
      </c>
      <c r="AU6" s="41">
        <f t="shared" si="14"/>
        <v>10003</v>
      </c>
      <c r="AW6">
        <f t="shared" si="15"/>
        <v>10003</v>
      </c>
      <c r="AX6">
        <f t="shared" si="16"/>
        <v>10003</v>
      </c>
      <c r="AY6">
        <f t="shared" si="17"/>
        <v>10003</v>
      </c>
      <c r="AZ6">
        <f t="shared" si="18"/>
        <v>10003</v>
      </c>
      <c r="BA6">
        <f t="shared" si="19"/>
        <v>0</v>
      </c>
      <c r="BB6">
        <f t="shared" si="20"/>
        <v>0</v>
      </c>
      <c r="BD6" t="s">
        <v>23</v>
      </c>
      <c r="BE6" s="44">
        <f>MATCH($AY$2,$AU$4:AU9,0)</f>
        <v>4</v>
      </c>
      <c r="BG6" s="40" t="str">
        <f t="shared" ca="1" si="21"/>
        <v>ELOYES "C"</v>
      </c>
      <c r="BH6" s="45">
        <f t="shared" ca="1" si="22"/>
        <v>0</v>
      </c>
      <c r="BI6" s="45">
        <f t="shared" ca="1" si="23"/>
        <v>0</v>
      </c>
    </row>
    <row r="7" spans="1:61" ht="15" thickBot="1" x14ac:dyDescent="0.35">
      <c r="C7" s="95" t="s">
        <v>59</v>
      </c>
      <c r="D7" s="54">
        <f>SUMIF($A:$A,$C7,T:T)+SUMIF($C:$C,$C7,Y:Y)+SUMIF($M:$M,$C7,AE:AE)+SUMIF($O:$O,$C7,AJ:AJ)</f>
        <v>0</v>
      </c>
      <c r="E7" s="55">
        <f t="shared" si="1"/>
        <v>0</v>
      </c>
      <c r="F7" s="55">
        <f t="shared" si="1"/>
        <v>0</v>
      </c>
      <c r="G7" s="55">
        <f t="shared" si="1"/>
        <v>0</v>
      </c>
      <c r="H7" s="56">
        <f t="shared" si="1"/>
        <v>0</v>
      </c>
      <c r="I7" s="69">
        <f t="shared" si="2"/>
        <v>0</v>
      </c>
      <c r="J7" s="70">
        <f t="shared" si="3"/>
        <v>0</v>
      </c>
      <c r="K7" s="14">
        <f t="shared" si="4"/>
        <v>0</v>
      </c>
      <c r="L7" s="11">
        <f t="shared" si="5"/>
        <v>0</v>
      </c>
      <c r="N7" s="183" t="str">
        <f t="shared" si="6"/>
        <v/>
      </c>
      <c r="O7" s="184"/>
      <c r="P7" s="48">
        <v>4</v>
      </c>
      <c r="Q7" s="36">
        <f t="shared" ca="1" si="7"/>
        <v>0</v>
      </c>
      <c r="R7" s="73">
        <f t="shared" ca="1" si="7"/>
        <v>0</v>
      </c>
      <c r="S7">
        <f t="shared" si="8"/>
        <v>6</v>
      </c>
      <c r="T7">
        <f t="shared" si="9"/>
        <v>0</v>
      </c>
      <c r="U7">
        <f t="shared" si="10"/>
        <v>1</v>
      </c>
      <c r="AP7" t="str">
        <f t="shared" ca="1" si="11"/>
        <v>THAON "B"</v>
      </c>
      <c r="AR7" s="46">
        <f t="shared" si="12"/>
        <v>0</v>
      </c>
      <c r="AS7" s="46">
        <f t="shared" si="13"/>
        <v>0</v>
      </c>
      <c r="AT7" s="46">
        <v>4</v>
      </c>
      <c r="AU7" s="41">
        <f t="shared" si="14"/>
        <v>10004</v>
      </c>
      <c r="AW7">
        <f t="shared" si="15"/>
        <v>10004</v>
      </c>
      <c r="AX7">
        <f t="shared" si="16"/>
        <v>10004</v>
      </c>
      <c r="AY7">
        <f t="shared" si="17"/>
        <v>10004</v>
      </c>
      <c r="AZ7">
        <f t="shared" si="18"/>
        <v>0</v>
      </c>
      <c r="BA7">
        <f t="shared" si="19"/>
        <v>0</v>
      </c>
      <c r="BB7">
        <f t="shared" si="20"/>
        <v>0</v>
      </c>
      <c r="BD7" t="s">
        <v>25</v>
      </c>
      <c r="BE7" s="44">
        <f>MATCH($AZ$2,$AU$4:AU9,0)</f>
        <v>3</v>
      </c>
      <c r="BG7" s="40" t="str">
        <f t="shared" ca="1" si="21"/>
        <v>THAON "B"</v>
      </c>
      <c r="BH7" s="45">
        <f t="shared" ca="1" si="22"/>
        <v>0</v>
      </c>
      <c r="BI7" s="45">
        <f t="shared" ca="1" si="23"/>
        <v>0</v>
      </c>
    </row>
    <row r="8" spans="1:61" ht="15" thickBot="1" x14ac:dyDescent="0.35">
      <c r="C8" s="95" t="s">
        <v>60</v>
      </c>
      <c r="D8" s="54">
        <f>SUMIF($A:$A,$C8,T:T)+SUMIF($C:$C,$C8,Y:Y)+SUMIF($M:$M,$C8,AE:AE)+SUMIF($O:$O,$C8,AJ:AJ)</f>
        <v>0</v>
      </c>
      <c r="E8" s="55">
        <f t="shared" si="1"/>
        <v>0</v>
      </c>
      <c r="F8" s="55">
        <f t="shared" si="1"/>
        <v>0</v>
      </c>
      <c r="G8" s="55">
        <f t="shared" si="1"/>
        <v>0</v>
      </c>
      <c r="H8" s="56">
        <f t="shared" si="1"/>
        <v>0</v>
      </c>
      <c r="I8" s="69">
        <f t="shared" si="2"/>
        <v>0</v>
      </c>
      <c r="J8" s="70">
        <f t="shared" si="3"/>
        <v>0</v>
      </c>
      <c r="K8" s="14">
        <f t="shared" si="4"/>
        <v>0</v>
      </c>
      <c r="L8" s="11">
        <f t="shared" si="5"/>
        <v>0</v>
      </c>
      <c r="N8" s="183" t="str">
        <f t="shared" si="6"/>
        <v/>
      </c>
      <c r="O8" s="184"/>
      <c r="P8" s="48">
        <v>5</v>
      </c>
      <c r="Q8" s="36">
        <f t="shared" ca="1" si="7"/>
        <v>0</v>
      </c>
      <c r="R8" s="73">
        <f t="shared" ca="1" si="7"/>
        <v>0</v>
      </c>
      <c r="S8">
        <f t="shared" si="8"/>
        <v>6</v>
      </c>
      <c r="T8">
        <f t="shared" si="9"/>
        <v>0</v>
      </c>
      <c r="U8">
        <f t="shared" si="10"/>
        <v>1</v>
      </c>
      <c r="AP8" t="str">
        <f t="shared" ca="1" si="11"/>
        <v>SDDVP "C"</v>
      </c>
      <c r="AR8" s="46">
        <f t="shared" si="12"/>
        <v>0</v>
      </c>
      <c r="AS8" s="46">
        <f t="shared" si="13"/>
        <v>0</v>
      </c>
      <c r="AT8" s="46">
        <v>5</v>
      </c>
      <c r="AU8" s="41">
        <f t="shared" si="14"/>
        <v>10005</v>
      </c>
      <c r="AW8">
        <f t="shared" si="15"/>
        <v>10005</v>
      </c>
      <c r="AX8">
        <f t="shared" si="16"/>
        <v>10005</v>
      </c>
      <c r="AY8">
        <f t="shared" si="17"/>
        <v>0</v>
      </c>
      <c r="AZ8">
        <f t="shared" si="18"/>
        <v>0</v>
      </c>
      <c r="BA8">
        <f t="shared" si="19"/>
        <v>0</v>
      </c>
      <c r="BB8">
        <f t="shared" si="20"/>
        <v>0</v>
      </c>
      <c r="BD8" t="s">
        <v>24</v>
      </c>
      <c r="BE8" s="44">
        <f>MATCH($BA$2,$AU$4:AU9,0)</f>
        <v>2</v>
      </c>
      <c r="BG8" s="40" t="str">
        <f t="shared" ca="1" si="21"/>
        <v>SDDVP "C"</v>
      </c>
      <c r="BH8" s="45">
        <f t="shared" ca="1" si="22"/>
        <v>0</v>
      </c>
      <c r="BI8" s="45">
        <f t="shared" ca="1" si="23"/>
        <v>0</v>
      </c>
    </row>
    <row r="9" spans="1:61" ht="15" thickBot="1" x14ac:dyDescent="0.35">
      <c r="C9" s="95" t="s">
        <v>61</v>
      </c>
      <c r="D9" s="57">
        <f>SUMIF($A:$A,$C9,T:T)+SUMIF($C:$C,$C9,Y:Y)+SUMIF($M:$M,$C9,AE:AE)+SUMIF($O:$O,$C9,AJ:AJ)</f>
        <v>0</v>
      </c>
      <c r="E9" s="58">
        <f t="shared" si="1"/>
        <v>0</v>
      </c>
      <c r="F9" s="58">
        <f t="shared" si="1"/>
        <v>0</v>
      </c>
      <c r="G9" s="58">
        <f t="shared" si="1"/>
        <v>0</v>
      </c>
      <c r="H9" s="59">
        <f t="shared" si="1"/>
        <v>0</v>
      </c>
      <c r="I9" s="71">
        <f t="shared" si="2"/>
        <v>0</v>
      </c>
      <c r="J9" s="72">
        <f t="shared" si="3"/>
        <v>0</v>
      </c>
      <c r="K9" s="15">
        <f t="shared" si="4"/>
        <v>0</v>
      </c>
      <c r="L9" s="12">
        <f t="shared" si="5"/>
        <v>0</v>
      </c>
      <c r="N9" s="183" t="str">
        <f t="shared" si="6"/>
        <v/>
      </c>
      <c r="O9" s="184"/>
      <c r="P9" s="49">
        <v>6</v>
      </c>
      <c r="Q9" s="50">
        <f t="shared" ca="1" si="7"/>
        <v>0</v>
      </c>
      <c r="R9" s="74">
        <f t="shared" ca="1" si="7"/>
        <v>0</v>
      </c>
      <c r="S9">
        <f t="shared" si="8"/>
        <v>6</v>
      </c>
      <c r="T9">
        <f t="shared" si="9"/>
        <v>0</v>
      </c>
      <c r="U9">
        <f t="shared" si="10"/>
        <v>1</v>
      </c>
      <c r="V9" s="8"/>
      <c r="W9" s="8"/>
      <c r="AP9" t="str">
        <f t="shared" ca="1" si="11"/>
        <v>VDR "A"</v>
      </c>
      <c r="AR9" s="46">
        <f t="shared" si="12"/>
        <v>0</v>
      </c>
      <c r="AS9" s="46">
        <f t="shared" si="13"/>
        <v>0</v>
      </c>
      <c r="AT9" s="46">
        <v>6</v>
      </c>
      <c r="AU9" s="41">
        <f t="shared" si="14"/>
        <v>10006</v>
      </c>
      <c r="AW9">
        <f t="shared" si="15"/>
        <v>10006</v>
      </c>
      <c r="AX9">
        <f t="shared" si="16"/>
        <v>0</v>
      </c>
      <c r="AY9">
        <f t="shared" si="17"/>
        <v>0</v>
      </c>
      <c r="AZ9">
        <f t="shared" si="18"/>
        <v>0</v>
      </c>
      <c r="BA9">
        <f t="shared" si="19"/>
        <v>0</v>
      </c>
      <c r="BB9">
        <f t="shared" si="20"/>
        <v>0</v>
      </c>
      <c r="BD9" t="s">
        <v>26</v>
      </c>
      <c r="BE9" s="44">
        <f>MATCH($BB$2,$AU$4:AU9,0)</f>
        <v>1</v>
      </c>
      <c r="BG9" s="40" t="str">
        <f t="shared" ca="1" si="21"/>
        <v>VDR "A"</v>
      </c>
      <c r="BH9" s="45">
        <f t="shared" ca="1" si="22"/>
        <v>0</v>
      </c>
      <c r="BI9" s="45">
        <f t="shared" ca="1" si="23"/>
        <v>0</v>
      </c>
    </row>
    <row r="10" spans="1:61" ht="8.25" customHeight="1" thickBot="1" x14ac:dyDescent="0.35">
      <c r="C10" s="1"/>
      <c r="N10" s="39"/>
      <c r="O10" s="39"/>
      <c r="P10" s="39"/>
      <c r="Q10" s="39"/>
      <c r="R10" s="39"/>
      <c r="T10" s="179" t="s">
        <v>14</v>
      </c>
      <c r="U10" s="179"/>
      <c r="V10" s="179"/>
      <c r="W10" s="179"/>
      <c r="X10" s="179"/>
      <c r="Y10" s="179" t="s">
        <v>15</v>
      </c>
      <c r="Z10" s="179"/>
      <c r="AA10" s="179"/>
      <c r="AB10" s="179"/>
      <c r="AC10" s="179"/>
      <c r="AE10" s="179" t="s">
        <v>14</v>
      </c>
      <c r="AF10" s="179"/>
      <c r="AG10" s="179"/>
      <c r="AH10" s="179"/>
      <c r="AI10" s="179"/>
      <c r="AJ10" s="179" t="s">
        <v>15</v>
      </c>
      <c r="AK10" s="179"/>
      <c r="AL10" s="179"/>
      <c r="AM10" s="179"/>
      <c r="AN10" s="179"/>
    </row>
    <row r="11" spans="1:61" ht="15" thickBot="1" x14ac:dyDescent="0.35">
      <c r="A11" s="176" t="s">
        <v>116</v>
      </c>
      <c r="B11" s="177"/>
      <c r="C11" s="177"/>
      <c r="D11" s="177"/>
      <c r="E11" s="177"/>
      <c r="F11" s="178"/>
      <c r="M11" s="176" t="s">
        <v>120</v>
      </c>
      <c r="N11" s="177"/>
      <c r="O11" s="177"/>
      <c r="P11" s="177"/>
      <c r="Q11" s="177"/>
      <c r="R11" s="178"/>
      <c r="T11" s="89" t="s">
        <v>1</v>
      </c>
      <c r="U11" t="s">
        <v>13</v>
      </c>
      <c r="V11" s="90" t="s">
        <v>3</v>
      </c>
      <c r="W11" t="s">
        <v>4</v>
      </c>
      <c r="X11" s="91" t="s">
        <v>5</v>
      </c>
      <c r="Y11" s="41" t="s">
        <v>1</v>
      </c>
      <c r="Z11" s="41" t="s">
        <v>13</v>
      </c>
      <c r="AA11" s="41" t="s">
        <v>3</v>
      </c>
      <c r="AB11" s="41" t="s">
        <v>4</v>
      </c>
      <c r="AC11" s="41" t="s">
        <v>5</v>
      </c>
      <c r="AE11" t="s">
        <v>1</v>
      </c>
      <c r="AF11" t="s">
        <v>13</v>
      </c>
      <c r="AG11" t="s">
        <v>3</v>
      </c>
      <c r="AH11" t="s">
        <v>4</v>
      </c>
      <c r="AI11" t="s">
        <v>5</v>
      </c>
      <c r="AJ11" s="92" t="s">
        <v>1</v>
      </c>
      <c r="AK11" s="41" t="s">
        <v>13</v>
      </c>
      <c r="AL11" s="41" t="s">
        <v>3</v>
      </c>
      <c r="AM11" s="41" t="s">
        <v>4</v>
      </c>
      <c r="AN11" s="41" t="s">
        <v>5</v>
      </c>
    </row>
    <row r="12" spans="1:61" x14ac:dyDescent="0.3">
      <c r="A12" s="23" t="str">
        <f>C4</f>
        <v>VDR "A"</v>
      </c>
      <c r="B12" s="24" t="s">
        <v>11</v>
      </c>
      <c r="C12" s="31" t="str">
        <f>C5</f>
        <v>SDDVP "C"</v>
      </c>
      <c r="D12" s="60"/>
      <c r="E12" s="20" t="s">
        <v>12</v>
      </c>
      <c r="F12" s="63"/>
      <c r="M12" s="23" t="str">
        <f>C4</f>
        <v>VDR "A"</v>
      </c>
      <c r="N12" s="24" t="s">
        <v>11</v>
      </c>
      <c r="O12" s="25" t="str">
        <f>C8</f>
        <v>REMIREMONT "A"</v>
      </c>
      <c r="P12" s="60"/>
      <c r="Q12" s="20" t="s">
        <v>12</v>
      </c>
      <c r="R12" s="63"/>
      <c r="T12">
        <f>IF(AND($D12&lt;&gt;19,$F12&lt;&gt;19,$D12&lt;&gt;""),1,0)</f>
        <v>0</v>
      </c>
      <c r="U12" s="8">
        <f>IF($D12&gt;$F12,1,0)</f>
        <v>0</v>
      </c>
      <c r="V12" s="93">
        <f>IF(X12 =1,0, IF($F12&gt;$D12,1,0))</f>
        <v>0</v>
      </c>
      <c r="W12">
        <f>IF(AND($D12=$F12,$D12&lt;&gt;""),1,0)</f>
        <v>0</v>
      </c>
      <c r="X12" s="91">
        <f>IF(AND($D12=0,$F12=19,$D12&lt;&gt;""),1,0)</f>
        <v>0</v>
      </c>
      <c r="Y12">
        <f>IF(AND($D12&lt;&gt;19,$F12&lt;&gt;19,$D12&lt;&gt;""),1,0)</f>
        <v>0</v>
      </c>
      <c r="Z12" s="8">
        <f>IF($D12&lt;$F12,1,0)</f>
        <v>0</v>
      </c>
      <c r="AA12" s="93">
        <f>IF(AC12=1,0,IF($F12&lt;$D12,1,0))</f>
        <v>0</v>
      </c>
      <c r="AB12">
        <f>IF(AND($D12=$F12,$D12&lt;&gt;""),1,0)</f>
        <v>0</v>
      </c>
      <c r="AC12">
        <f>IF(AND($D12=19,$F12=0,$D12&lt;&gt;""),1,0)</f>
        <v>0</v>
      </c>
      <c r="AE12">
        <f>IF(AND($P12&lt;&gt;19,$R12&lt;&gt;19,$P12&lt;&gt;""),1,0)</f>
        <v>0</v>
      </c>
      <c r="AF12" s="8">
        <f>IF($P12&gt;$R12,1,0)</f>
        <v>0</v>
      </c>
      <c r="AG12" s="93">
        <f>IF(AI12=1,0,IF($R12&gt;$P12,1,0))</f>
        <v>0</v>
      </c>
      <c r="AH12">
        <f>IF(AND($P12=$R12,$P12&lt;&gt;""),1,0)</f>
        <v>0</v>
      </c>
      <c r="AI12">
        <f>IF(AND($P12=0,$R12=19,$P12&lt;&gt;""),1,0)</f>
        <v>0</v>
      </c>
      <c r="AJ12">
        <f>IF(AND($P12&lt;&gt;19,$R12&lt;&gt;19,$P12&lt;&gt;""),1,0)</f>
        <v>0</v>
      </c>
      <c r="AK12" s="8">
        <f>IF($P12&lt;$R12,1,0)</f>
        <v>0</v>
      </c>
      <c r="AL12" s="93">
        <f>IF(AN12 =1,0,IF($R12&lt;$P12,1,0))</f>
        <v>0</v>
      </c>
      <c r="AM12">
        <f>IF(AND($P12=$R12,$P12&lt;&gt;""),1,0)</f>
        <v>0</v>
      </c>
      <c r="AN12">
        <f>IF(AND($P12=19,$R12=0,$P12&lt;&gt;""),1,0)</f>
        <v>0</v>
      </c>
    </row>
    <row r="13" spans="1:61" x14ac:dyDescent="0.3">
      <c r="A13" s="32" t="str">
        <f>C6</f>
        <v>THAON "B"</v>
      </c>
      <c r="B13" s="33" t="s">
        <v>11</v>
      </c>
      <c r="C13" s="34" t="str">
        <f>C7</f>
        <v>ELOYES "C"</v>
      </c>
      <c r="D13" s="61"/>
      <c r="E13" s="21" t="s">
        <v>12</v>
      </c>
      <c r="F13" s="64"/>
      <c r="M13" s="32" t="str">
        <f>C5</f>
        <v>SDDVP "C"</v>
      </c>
      <c r="N13" s="26" t="s">
        <v>11</v>
      </c>
      <c r="O13" s="27" t="str">
        <f>C7</f>
        <v>ELOYES "C"</v>
      </c>
      <c r="P13" s="61"/>
      <c r="Q13" s="21" t="s">
        <v>12</v>
      </c>
      <c r="R13" s="64"/>
      <c r="T13">
        <f t="shared" ref="T13:T28" si="24">IF(AND($D13&lt;&gt;19,$F13&lt;&gt;19,$D13&lt;&gt;""),1,0)</f>
        <v>0</v>
      </c>
      <c r="U13" s="8">
        <f t="shared" ref="U13:U28" si="25">IF($D13&gt;$F13,1,0)</f>
        <v>0</v>
      </c>
      <c r="V13" s="93">
        <f t="shared" ref="V13:V28" si="26">IF(X13 =1,0, IF($F13&gt;$D13,1,0))</f>
        <v>0</v>
      </c>
      <c r="W13">
        <f t="shared" ref="W13:W28" si="27">IF(AND($D13=$F13,$D13&lt;&gt;""),1,0)</f>
        <v>0</v>
      </c>
      <c r="X13" s="91">
        <f t="shared" ref="X13:X28" si="28">IF(AND($D13=0,$F13=19,$D13&lt;&gt;""),1,0)</f>
        <v>0</v>
      </c>
      <c r="Y13">
        <f t="shared" ref="Y13:Y28" si="29">IF(AND($D13&lt;&gt;19,$F13&lt;&gt;19,$D13&lt;&gt;""),1,0)</f>
        <v>0</v>
      </c>
      <c r="Z13" s="8">
        <f t="shared" ref="Z13:Z28" si="30">IF($D13&lt;$F13,1,0)</f>
        <v>0</v>
      </c>
      <c r="AA13" s="93">
        <f t="shared" ref="AA13:AA28" si="31">IF(AC13=1,0,IF($F13&lt;$D13,1,0))</f>
        <v>0</v>
      </c>
      <c r="AB13">
        <f t="shared" ref="AB13:AB28" si="32">IF(AND($D13=$F13,$D13&lt;&gt;""),1,0)</f>
        <v>0</v>
      </c>
      <c r="AC13">
        <f t="shared" ref="AC13:AC28" si="33">IF(AND($D13=19,$F13=0,$D13&lt;&gt;""),1,0)</f>
        <v>0</v>
      </c>
      <c r="AE13">
        <f t="shared" ref="AE13:AE28" si="34">IF(AND($P13&lt;&gt;19,$R13&lt;&gt;19,$P13&lt;&gt;""),1,0)</f>
        <v>0</v>
      </c>
      <c r="AF13" s="8">
        <f t="shared" ref="AF13:AF28" si="35">IF($P13&gt;$R13,1,0)</f>
        <v>0</v>
      </c>
      <c r="AG13" s="93">
        <f t="shared" ref="AG13:AG28" si="36">IF(AI13=1,0,IF($R13&gt;$P13,1,0))</f>
        <v>0</v>
      </c>
      <c r="AH13">
        <f t="shared" ref="AH13:AH28" si="37">IF(AND($P13=$R13,$P13&lt;&gt;""),1,0)</f>
        <v>0</v>
      </c>
      <c r="AI13">
        <f t="shared" ref="AI13:AI28" si="38">IF(AND($P13=0,$R13=19,$P13&lt;&gt;""),1,0)</f>
        <v>0</v>
      </c>
      <c r="AJ13">
        <f t="shared" ref="AJ13:AJ28" si="39">IF(AND($P13&lt;&gt;19,$R13&lt;&gt;19,$P13&lt;&gt;""),1,0)</f>
        <v>0</v>
      </c>
      <c r="AK13" s="8">
        <f t="shared" ref="AK13:AK28" si="40">IF($P13&lt;$R13,1,0)</f>
        <v>0</v>
      </c>
      <c r="AL13" s="93">
        <f t="shared" ref="AL13:AL28" si="41">IF(AN13 =1,0,IF($R13&lt;$P13,1,0))</f>
        <v>0</v>
      </c>
      <c r="AM13">
        <f t="shared" ref="AM13:AM28" si="42">IF(AND($P13=$R13,$P13&lt;&gt;""),1,0)</f>
        <v>0</v>
      </c>
      <c r="AN13">
        <f t="shared" ref="AN13:AN28" si="43">IF(AND($P13=19,$R13=0,$P13&lt;&gt;""),1,0)</f>
        <v>0</v>
      </c>
    </row>
    <row r="14" spans="1:61" ht="15" thickBot="1" x14ac:dyDescent="0.35">
      <c r="A14" s="28" t="str">
        <f>C8</f>
        <v>REMIREMONT "A"</v>
      </c>
      <c r="B14" s="29" t="s">
        <v>11</v>
      </c>
      <c r="C14" s="35" t="str">
        <f>C9</f>
        <v>CHARMES "B"</v>
      </c>
      <c r="D14" s="62"/>
      <c r="E14" s="22" t="s">
        <v>12</v>
      </c>
      <c r="F14" s="65"/>
      <c r="M14" s="28" t="str">
        <f>C6</f>
        <v>THAON "B"</v>
      </c>
      <c r="N14" s="29" t="s">
        <v>11</v>
      </c>
      <c r="O14" s="30" t="str">
        <f>C9</f>
        <v>CHARMES "B"</v>
      </c>
      <c r="P14" s="62"/>
      <c r="Q14" s="22" t="s">
        <v>12</v>
      </c>
      <c r="R14" s="65"/>
      <c r="T14">
        <f t="shared" si="24"/>
        <v>0</v>
      </c>
      <c r="U14" s="8">
        <f t="shared" si="25"/>
        <v>0</v>
      </c>
      <c r="V14" s="93">
        <f t="shared" si="26"/>
        <v>0</v>
      </c>
      <c r="W14">
        <f t="shared" si="27"/>
        <v>0</v>
      </c>
      <c r="X14" s="91">
        <f t="shared" si="28"/>
        <v>0</v>
      </c>
      <c r="Y14">
        <f t="shared" si="29"/>
        <v>0</v>
      </c>
      <c r="Z14" s="8">
        <f t="shared" si="30"/>
        <v>0</v>
      </c>
      <c r="AA14" s="93">
        <f t="shared" si="31"/>
        <v>0</v>
      </c>
      <c r="AB14">
        <f t="shared" si="32"/>
        <v>0</v>
      </c>
      <c r="AC14">
        <f t="shared" si="33"/>
        <v>0</v>
      </c>
      <c r="AE14">
        <f t="shared" si="34"/>
        <v>0</v>
      </c>
      <c r="AF14" s="8">
        <f t="shared" si="35"/>
        <v>0</v>
      </c>
      <c r="AG14" s="93">
        <f t="shared" si="36"/>
        <v>0</v>
      </c>
      <c r="AH14">
        <f t="shared" si="37"/>
        <v>0</v>
      </c>
      <c r="AI14">
        <f t="shared" si="38"/>
        <v>0</v>
      </c>
      <c r="AJ14">
        <f t="shared" si="39"/>
        <v>0</v>
      </c>
      <c r="AK14" s="8">
        <f t="shared" si="40"/>
        <v>0</v>
      </c>
      <c r="AL14" s="93">
        <f t="shared" si="41"/>
        <v>0</v>
      </c>
      <c r="AM14">
        <f t="shared" si="42"/>
        <v>0</v>
      </c>
      <c r="AN14">
        <f t="shared" si="43"/>
        <v>0</v>
      </c>
    </row>
    <row r="15" spans="1:61" ht="15" thickBot="1" x14ac:dyDescent="0.35">
      <c r="A15" s="2"/>
      <c r="B15" s="3"/>
      <c r="C15" s="3"/>
      <c r="D15" s="4"/>
      <c r="E15" s="5"/>
      <c r="F15" s="77"/>
      <c r="M15" s="6"/>
      <c r="N15" s="6"/>
      <c r="O15" s="6"/>
      <c r="Q15" s="7"/>
      <c r="T15">
        <f t="shared" si="24"/>
        <v>0</v>
      </c>
      <c r="U15" s="8">
        <f t="shared" si="25"/>
        <v>0</v>
      </c>
      <c r="V15" s="93">
        <f t="shared" si="26"/>
        <v>0</v>
      </c>
      <c r="W15">
        <f t="shared" si="27"/>
        <v>0</v>
      </c>
      <c r="X15" s="91">
        <f t="shared" si="28"/>
        <v>0</v>
      </c>
      <c r="Y15">
        <f t="shared" si="29"/>
        <v>0</v>
      </c>
      <c r="Z15" s="8">
        <f t="shared" si="30"/>
        <v>0</v>
      </c>
      <c r="AA15" s="93">
        <f t="shared" si="31"/>
        <v>0</v>
      </c>
      <c r="AB15">
        <f t="shared" si="32"/>
        <v>0</v>
      </c>
      <c r="AC15">
        <f t="shared" si="33"/>
        <v>0</v>
      </c>
      <c r="AE15">
        <f t="shared" si="34"/>
        <v>0</v>
      </c>
      <c r="AF15" s="8">
        <f t="shared" si="35"/>
        <v>0</v>
      </c>
      <c r="AG15" s="93">
        <f t="shared" si="36"/>
        <v>0</v>
      </c>
      <c r="AH15">
        <f t="shared" si="37"/>
        <v>0</v>
      </c>
      <c r="AI15">
        <f t="shared" si="38"/>
        <v>0</v>
      </c>
      <c r="AJ15">
        <f t="shared" si="39"/>
        <v>0</v>
      </c>
      <c r="AK15" s="8">
        <f t="shared" si="40"/>
        <v>0</v>
      </c>
      <c r="AL15" s="93">
        <f t="shared" si="41"/>
        <v>0</v>
      </c>
      <c r="AM15">
        <f t="shared" si="42"/>
        <v>0</v>
      </c>
      <c r="AN15">
        <f t="shared" si="43"/>
        <v>0</v>
      </c>
    </row>
    <row r="16" spans="1:61" ht="15" thickBot="1" x14ac:dyDescent="0.35">
      <c r="A16" s="176" t="s">
        <v>117</v>
      </c>
      <c r="B16" s="177"/>
      <c r="C16" s="177"/>
      <c r="D16" s="177"/>
      <c r="E16" s="177"/>
      <c r="F16" s="178"/>
      <c r="M16" s="176" t="s">
        <v>109</v>
      </c>
      <c r="N16" s="177"/>
      <c r="O16" s="177"/>
      <c r="P16" s="177"/>
      <c r="Q16" s="177"/>
      <c r="R16" s="178"/>
      <c r="T16">
        <f t="shared" si="24"/>
        <v>0</v>
      </c>
      <c r="U16" s="8">
        <f t="shared" si="25"/>
        <v>0</v>
      </c>
      <c r="V16" s="93">
        <f t="shared" si="26"/>
        <v>0</v>
      </c>
      <c r="W16">
        <f t="shared" si="27"/>
        <v>0</v>
      </c>
      <c r="X16" s="91">
        <f t="shared" si="28"/>
        <v>0</v>
      </c>
      <c r="Y16">
        <f t="shared" si="29"/>
        <v>0</v>
      </c>
      <c r="Z16" s="8">
        <f t="shared" si="30"/>
        <v>0</v>
      </c>
      <c r="AA16" s="93">
        <f t="shared" si="31"/>
        <v>0</v>
      </c>
      <c r="AB16">
        <f t="shared" si="32"/>
        <v>0</v>
      </c>
      <c r="AC16">
        <f t="shared" si="33"/>
        <v>0</v>
      </c>
      <c r="AE16">
        <f t="shared" si="34"/>
        <v>0</v>
      </c>
      <c r="AF16" s="8">
        <f t="shared" si="35"/>
        <v>0</v>
      </c>
      <c r="AG16" s="93">
        <f t="shared" si="36"/>
        <v>0</v>
      </c>
      <c r="AH16">
        <f t="shared" si="37"/>
        <v>0</v>
      </c>
      <c r="AI16">
        <f t="shared" si="38"/>
        <v>0</v>
      </c>
      <c r="AJ16">
        <f t="shared" si="39"/>
        <v>0</v>
      </c>
      <c r="AK16" s="8">
        <f t="shared" si="40"/>
        <v>0</v>
      </c>
      <c r="AL16" s="93">
        <f t="shared" si="41"/>
        <v>0</v>
      </c>
      <c r="AM16">
        <f t="shared" si="42"/>
        <v>0</v>
      </c>
      <c r="AN16">
        <f t="shared" si="43"/>
        <v>0</v>
      </c>
    </row>
    <row r="17" spans="1:40" x14ac:dyDescent="0.3">
      <c r="A17" s="23" t="str">
        <f>C4</f>
        <v>VDR "A"</v>
      </c>
      <c r="B17" s="24" t="s">
        <v>11</v>
      </c>
      <c r="C17" s="31" t="str">
        <f>C6</f>
        <v>THAON "B"</v>
      </c>
      <c r="D17" s="60"/>
      <c r="E17" s="20" t="s">
        <v>12</v>
      </c>
      <c r="F17" s="63"/>
      <c r="M17" s="23" t="str">
        <f>C4</f>
        <v>VDR "A"</v>
      </c>
      <c r="N17" s="24" t="s">
        <v>11</v>
      </c>
      <c r="O17" s="25" t="str">
        <f>C9</f>
        <v>CHARMES "B"</v>
      </c>
      <c r="P17" s="60"/>
      <c r="Q17" s="20" t="s">
        <v>12</v>
      </c>
      <c r="R17" s="63"/>
      <c r="T17">
        <f t="shared" si="24"/>
        <v>0</v>
      </c>
      <c r="U17" s="8">
        <f t="shared" si="25"/>
        <v>0</v>
      </c>
      <c r="V17" s="93">
        <f t="shared" si="26"/>
        <v>0</v>
      </c>
      <c r="W17">
        <f t="shared" si="27"/>
        <v>0</v>
      </c>
      <c r="X17" s="91">
        <f t="shared" si="28"/>
        <v>0</v>
      </c>
      <c r="Y17">
        <f t="shared" si="29"/>
        <v>0</v>
      </c>
      <c r="Z17" s="8">
        <f t="shared" si="30"/>
        <v>0</v>
      </c>
      <c r="AA17" s="93">
        <f t="shared" si="31"/>
        <v>0</v>
      </c>
      <c r="AB17">
        <f t="shared" si="32"/>
        <v>0</v>
      </c>
      <c r="AC17">
        <f t="shared" si="33"/>
        <v>0</v>
      </c>
      <c r="AE17">
        <f t="shared" si="34"/>
        <v>0</v>
      </c>
      <c r="AF17" s="8">
        <f t="shared" si="35"/>
        <v>0</v>
      </c>
      <c r="AG17" s="93">
        <f t="shared" si="36"/>
        <v>0</v>
      </c>
      <c r="AH17">
        <f t="shared" si="37"/>
        <v>0</v>
      </c>
      <c r="AI17">
        <f t="shared" si="38"/>
        <v>0</v>
      </c>
      <c r="AJ17">
        <f t="shared" si="39"/>
        <v>0</v>
      </c>
      <c r="AK17" s="8">
        <f t="shared" si="40"/>
        <v>0</v>
      </c>
      <c r="AL17" s="93">
        <f t="shared" si="41"/>
        <v>0</v>
      </c>
      <c r="AM17">
        <f t="shared" si="42"/>
        <v>0</v>
      </c>
      <c r="AN17">
        <f t="shared" si="43"/>
        <v>0</v>
      </c>
    </row>
    <row r="18" spans="1:40" x14ac:dyDescent="0.3">
      <c r="A18" s="32" t="str">
        <f>C8</f>
        <v>REMIREMONT "A"</v>
      </c>
      <c r="B18" s="33" t="s">
        <v>11</v>
      </c>
      <c r="C18" s="78" t="str">
        <f>C5</f>
        <v>SDDVP "C"</v>
      </c>
      <c r="D18" s="61"/>
      <c r="E18" s="21" t="s">
        <v>12</v>
      </c>
      <c r="F18" s="64"/>
      <c r="M18" s="32" t="str">
        <f>C5</f>
        <v>SDDVP "C"</v>
      </c>
      <c r="N18" s="26" t="s">
        <v>11</v>
      </c>
      <c r="O18" s="27" t="str">
        <f>C6</f>
        <v>THAON "B"</v>
      </c>
      <c r="P18" s="61"/>
      <c r="Q18" s="21" t="s">
        <v>12</v>
      </c>
      <c r="R18" s="64"/>
      <c r="T18">
        <f t="shared" si="24"/>
        <v>0</v>
      </c>
      <c r="U18" s="8">
        <f t="shared" si="25"/>
        <v>0</v>
      </c>
      <c r="V18" s="93">
        <f t="shared" si="26"/>
        <v>0</v>
      </c>
      <c r="W18">
        <f t="shared" si="27"/>
        <v>0</v>
      </c>
      <c r="X18" s="91">
        <f t="shared" si="28"/>
        <v>0</v>
      </c>
      <c r="Y18">
        <f t="shared" si="29"/>
        <v>0</v>
      </c>
      <c r="Z18" s="8">
        <f t="shared" si="30"/>
        <v>0</v>
      </c>
      <c r="AA18" s="93">
        <f t="shared" si="31"/>
        <v>0</v>
      </c>
      <c r="AB18">
        <f t="shared" si="32"/>
        <v>0</v>
      </c>
      <c r="AC18">
        <f t="shared" si="33"/>
        <v>0</v>
      </c>
      <c r="AE18">
        <f t="shared" si="34"/>
        <v>0</v>
      </c>
      <c r="AF18" s="8">
        <f t="shared" si="35"/>
        <v>0</v>
      </c>
      <c r="AG18" s="93">
        <f t="shared" si="36"/>
        <v>0</v>
      </c>
      <c r="AH18">
        <f t="shared" si="37"/>
        <v>0</v>
      </c>
      <c r="AI18">
        <f t="shared" si="38"/>
        <v>0</v>
      </c>
      <c r="AJ18">
        <f t="shared" si="39"/>
        <v>0</v>
      </c>
      <c r="AK18" s="8">
        <f t="shared" si="40"/>
        <v>0</v>
      </c>
      <c r="AL18" s="93">
        <f t="shared" si="41"/>
        <v>0</v>
      </c>
      <c r="AM18">
        <f t="shared" si="42"/>
        <v>0</v>
      </c>
      <c r="AN18">
        <f t="shared" si="43"/>
        <v>0</v>
      </c>
    </row>
    <row r="19" spans="1:40" ht="15" thickBot="1" x14ac:dyDescent="0.35">
      <c r="A19" s="28" t="str">
        <f>C7</f>
        <v>ELOYES "C"</v>
      </c>
      <c r="B19" s="29" t="s">
        <v>11</v>
      </c>
      <c r="C19" s="30" t="str">
        <f>C9</f>
        <v>CHARMES "B"</v>
      </c>
      <c r="D19" s="62"/>
      <c r="E19" s="22" t="s">
        <v>12</v>
      </c>
      <c r="F19" s="65"/>
      <c r="M19" s="28" t="str">
        <f>C7</f>
        <v>ELOYES "C"</v>
      </c>
      <c r="N19" s="29" t="s">
        <v>11</v>
      </c>
      <c r="O19" s="30" t="str">
        <f>C8</f>
        <v>REMIREMONT "A"</v>
      </c>
      <c r="P19" s="62"/>
      <c r="Q19" s="22" t="s">
        <v>12</v>
      </c>
      <c r="R19" s="65"/>
      <c r="T19">
        <f t="shared" si="24"/>
        <v>0</v>
      </c>
      <c r="U19" s="8">
        <f t="shared" si="25"/>
        <v>0</v>
      </c>
      <c r="V19" s="93">
        <f t="shared" si="26"/>
        <v>0</v>
      </c>
      <c r="W19">
        <f t="shared" si="27"/>
        <v>0</v>
      </c>
      <c r="X19" s="91">
        <f t="shared" si="28"/>
        <v>0</v>
      </c>
      <c r="Y19">
        <f t="shared" si="29"/>
        <v>0</v>
      </c>
      <c r="Z19" s="8">
        <f t="shared" si="30"/>
        <v>0</v>
      </c>
      <c r="AA19" s="93">
        <f t="shared" si="31"/>
        <v>0</v>
      </c>
      <c r="AB19">
        <f t="shared" si="32"/>
        <v>0</v>
      </c>
      <c r="AC19">
        <f t="shared" si="33"/>
        <v>0</v>
      </c>
      <c r="AE19">
        <f t="shared" si="34"/>
        <v>0</v>
      </c>
      <c r="AF19" s="8">
        <f t="shared" si="35"/>
        <v>0</v>
      </c>
      <c r="AG19" s="93">
        <f t="shared" si="36"/>
        <v>0</v>
      </c>
      <c r="AH19">
        <f t="shared" si="37"/>
        <v>0</v>
      </c>
      <c r="AI19">
        <f t="shared" si="38"/>
        <v>0</v>
      </c>
      <c r="AJ19">
        <f t="shared" si="39"/>
        <v>0</v>
      </c>
      <c r="AK19" s="8">
        <f t="shared" si="40"/>
        <v>0</v>
      </c>
      <c r="AL19" s="93">
        <f t="shared" si="41"/>
        <v>0</v>
      </c>
      <c r="AM19">
        <f t="shared" si="42"/>
        <v>0</v>
      </c>
      <c r="AN19">
        <f t="shared" si="43"/>
        <v>0</v>
      </c>
    </row>
    <row r="20" spans="1:40" ht="15" thickBot="1" x14ac:dyDescent="0.35">
      <c r="M20" s="6"/>
      <c r="N20" s="6"/>
      <c r="O20" s="6"/>
      <c r="Q20" s="7"/>
      <c r="T20">
        <f t="shared" si="24"/>
        <v>0</v>
      </c>
      <c r="U20" s="8">
        <f t="shared" si="25"/>
        <v>0</v>
      </c>
      <c r="V20" s="93">
        <f t="shared" si="26"/>
        <v>0</v>
      </c>
      <c r="W20">
        <f t="shared" si="27"/>
        <v>0</v>
      </c>
      <c r="X20" s="91">
        <f t="shared" si="28"/>
        <v>0</v>
      </c>
      <c r="Y20">
        <f t="shared" si="29"/>
        <v>0</v>
      </c>
      <c r="Z20" s="8">
        <f t="shared" si="30"/>
        <v>0</v>
      </c>
      <c r="AA20" s="93">
        <f t="shared" si="31"/>
        <v>0</v>
      </c>
      <c r="AB20">
        <f t="shared" si="32"/>
        <v>0</v>
      </c>
      <c r="AC20">
        <f t="shared" si="33"/>
        <v>0</v>
      </c>
      <c r="AE20">
        <f t="shared" si="34"/>
        <v>0</v>
      </c>
      <c r="AF20" s="8">
        <f t="shared" si="35"/>
        <v>0</v>
      </c>
      <c r="AG20" s="93">
        <f t="shared" si="36"/>
        <v>0</v>
      </c>
      <c r="AH20">
        <f t="shared" si="37"/>
        <v>0</v>
      </c>
      <c r="AI20">
        <f t="shared" si="38"/>
        <v>0</v>
      </c>
      <c r="AJ20">
        <f t="shared" si="39"/>
        <v>0</v>
      </c>
      <c r="AK20" s="8">
        <f t="shared" si="40"/>
        <v>0</v>
      </c>
      <c r="AL20" s="93">
        <f t="shared" si="41"/>
        <v>0</v>
      </c>
      <c r="AM20">
        <f t="shared" si="42"/>
        <v>0</v>
      </c>
      <c r="AN20">
        <f t="shared" si="43"/>
        <v>0</v>
      </c>
    </row>
    <row r="21" spans="1:40" ht="15" thickBot="1" x14ac:dyDescent="0.35">
      <c r="A21" s="176" t="s">
        <v>123</v>
      </c>
      <c r="B21" s="177"/>
      <c r="C21" s="177"/>
      <c r="D21" s="177"/>
      <c r="E21" s="177"/>
      <c r="F21" s="178"/>
      <c r="T21">
        <f t="shared" si="24"/>
        <v>0</v>
      </c>
      <c r="U21" s="8">
        <f t="shared" si="25"/>
        <v>0</v>
      </c>
      <c r="V21" s="93">
        <f t="shared" si="26"/>
        <v>0</v>
      </c>
      <c r="W21">
        <f t="shared" si="27"/>
        <v>0</v>
      </c>
      <c r="X21" s="91">
        <f t="shared" si="28"/>
        <v>0</v>
      </c>
      <c r="Y21">
        <f t="shared" si="29"/>
        <v>0</v>
      </c>
      <c r="Z21" s="8">
        <f t="shared" si="30"/>
        <v>0</v>
      </c>
      <c r="AA21" s="93">
        <f t="shared" si="31"/>
        <v>0</v>
      </c>
      <c r="AB21">
        <f t="shared" si="32"/>
        <v>0</v>
      </c>
      <c r="AC21">
        <f t="shared" si="33"/>
        <v>0</v>
      </c>
      <c r="AE21">
        <f t="shared" si="34"/>
        <v>0</v>
      </c>
      <c r="AF21" s="8">
        <f t="shared" si="35"/>
        <v>0</v>
      </c>
      <c r="AG21" s="93">
        <f t="shared" si="36"/>
        <v>0</v>
      </c>
      <c r="AH21">
        <f t="shared" si="37"/>
        <v>0</v>
      </c>
      <c r="AI21">
        <f t="shared" si="38"/>
        <v>0</v>
      </c>
      <c r="AJ21">
        <f t="shared" si="39"/>
        <v>0</v>
      </c>
      <c r="AK21" s="8">
        <f t="shared" si="40"/>
        <v>0</v>
      </c>
      <c r="AL21" s="93">
        <f t="shared" si="41"/>
        <v>0</v>
      </c>
      <c r="AM21">
        <f t="shared" si="42"/>
        <v>0</v>
      </c>
      <c r="AN21">
        <f t="shared" si="43"/>
        <v>0</v>
      </c>
    </row>
    <row r="22" spans="1:40" x14ac:dyDescent="0.3">
      <c r="A22" s="79" t="str">
        <f>C4</f>
        <v>VDR "A"</v>
      </c>
      <c r="B22" s="80" t="s">
        <v>11</v>
      </c>
      <c r="C22" s="81" t="str">
        <f>C7</f>
        <v>ELOYES "C"</v>
      </c>
      <c r="D22" s="60"/>
      <c r="E22" s="20" t="s">
        <v>12</v>
      </c>
      <c r="F22" s="63"/>
      <c r="T22">
        <f t="shared" si="24"/>
        <v>0</v>
      </c>
      <c r="U22" s="8">
        <f t="shared" si="25"/>
        <v>0</v>
      </c>
      <c r="V22" s="93">
        <f t="shared" si="26"/>
        <v>0</v>
      </c>
      <c r="W22">
        <f t="shared" si="27"/>
        <v>0</v>
      </c>
      <c r="X22" s="91">
        <f t="shared" si="28"/>
        <v>0</v>
      </c>
      <c r="Y22">
        <f t="shared" si="29"/>
        <v>0</v>
      </c>
      <c r="Z22" s="8">
        <f t="shared" si="30"/>
        <v>0</v>
      </c>
      <c r="AA22" s="93">
        <f t="shared" si="31"/>
        <v>0</v>
      </c>
      <c r="AB22">
        <f t="shared" si="32"/>
        <v>0</v>
      </c>
      <c r="AC22">
        <f t="shared" si="33"/>
        <v>0</v>
      </c>
      <c r="AE22">
        <f t="shared" si="34"/>
        <v>0</v>
      </c>
      <c r="AF22" s="8">
        <f t="shared" si="35"/>
        <v>0</v>
      </c>
      <c r="AG22" s="93">
        <f t="shared" si="36"/>
        <v>0</v>
      </c>
      <c r="AH22">
        <f t="shared" si="37"/>
        <v>0</v>
      </c>
      <c r="AI22">
        <f t="shared" si="38"/>
        <v>0</v>
      </c>
      <c r="AJ22">
        <f t="shared" si="39"/>
        <v>0</v>
      </c>
      <c r="AK22" s="8">
        <f t="shared" si="40"/>
        <v>0</v>
      </c>
      <c r="AL22" s="93">
        <f t="shared" si="41"/>
        <v>0</v>
      </c>
      <c r="AM22">
        <f t="shared" si="42"/>
        <v>0</v>
      </c>
      <c r="AN22">
        <f t="shared" si="43"/>
        <v>0</v>
      </c>
    </row>
    <row r="23" spans="1:40" x14ac:dyDescent="0.3">
      <c r="A23" s="32" t="str">
        <f>C5</f>
        <v>SDDVP "C"</v>
      </c>
      <c r="B23" s="26" t="s">
        <v>11</v>
      </c>
      <c r="C23" s="27" t="str">
        <f>C9</f>
        <v>CHARMES "B"</v>
      </c>
      <c r="D23" s="61"/>
      <c r="E23" s="21" t="s">
        <v>12</v>
      </c>
      <c r="F23" s="64"/>
      <c r="T23">
        <f t="shared" si="24"/>
        <v>0</v>
      </c>
      <c r="U23" s="8">
        <f t="shared" si="25"/>
        <v>0</v>
      </c>
      <c r="V23" s="93">
        <f t="shared" si="26"/>
        <v>0</v>
      </c>
      <c r="W23">
        <f t="shared" si="27"/>
        <v>0</v>
      </c>
      <c r="X23" s="91">
        <f t="shared" si="28"/>
        <v>0</v>
      </c>
      <c r="Y23">
        <f t="shared" si="29"/>
        <v>0</v>
      </c>
      <c r="Z23" s="8">
        <f t="shared" si="30"/>
        <v>0</v>
      </c>
      <c r="AA23" s="93">
        <f t="shared" si="31"/>
        <v>0</v>
      </c>
      <c r="AB23">
        <f t="shared" si="32"/>
        <v>0</v>
      </c>
      <c r="AC23">
        <f t="shared" si="33"/>
        <v>0</v>
      </c>
      <c r="AE23">
        <f t="shared" si="34"/>
        <v>0</v>
      </c>
      <c r="AF23" s="8">
        <f t="shared" si="35"/>
        <v>0</v>
      </c>
      <c r="AG23" s="93">
        <f t="shared" si="36"/>
        <v>0</v>
      </c>
      <c r="AH23">
        <f t="shared" si="37"/>
        <v>0</v>
      </c>
      <c r="AI23">
        <f t="shared" si="38"/>
        <v>0</v>
      </c>
      <c r="AJ23">
        <f t="shared" si="39"/>
        <v>0</v>
      </c>
      <c r="AK23" s="8">
        <f t="shared" si="40"/>
        <v>0</v>
      </c>
      <c r="AL23" s="93">
        <f t="shared" si="41"/>
        <v>0</v>
      </c>
      <c r="AM23">
        <f t="shared" si="42"/>
        <v>0</v>
      </c>
      <c r="AN23">
        <f t="shared" si="43"/>
        <v>0</v>
      </c>
    </row>
    <row r="24" spans="1:40" ht="15" thickBot="1" x14ac:dyDescent="0.35">
      <c r="A24" s="28" t="str">
        <f>C6</f>
        <v>THAON "B"</v>
      </c>
      <c r="B24" s="29" t="s">
        <v>11</v>
      </c>
      <c r="C24" s="30" t="str">
        <f>C8</f>
        <v>REMIREMONT "A"</v>
      </c>
      <c r="D24" s="62"/>
      <c r="E24" s="22" t="s">
        <v>12</v>
      </c>
      <c r="F24" s="65"/>
      <c r="T24">
        <f t="shared" si="24"/>
        <v>0</v>
      </c>
      <c r="U24" s="8">
        <f t="shared" si="25"/>
        <v>0</v>
      </c>
      <c r="V24" s="93">
        <f t="shared" si="26"/>
        <v>0</v>
      </c>
      <c r="W24">
        <f t="shared" si="27"/>
        <v>0</v>
      </c>
      <c r="X24" s="91">
        <f t="shared" si="28"/>
        <v>0</v>
      </c>
      <c r="Y24">
        <f t="shared" si="29"/>
        <v>0</v>
      </c>
      <c r="Z24" s="8">
        <f t="shared" si="30"/>
        <v>0</v>
      </c>
      <c r="AA24" s="93">
        <f t="shared" si="31"/>
        <v>0</v>
      </c>
      <c r="AB24">
        <f t="shared" si="32"/>
        <v>0</v>
      </c>
      <c r="AC24">
        <f t="shared" si="33"/>
        <v>0</v>
      </c>
      <c r="AE24">
        <f t="shared" si="34"/>
        <v>0</v>
      </c>
      <c r="AF24" s="8">
        <f t="shared" si="35"/>
        <v>0</v>
      </c>
      <c r="AG24" s="93">
        <f t="shared" si="36"/>
        <v>0</v>
      </c>
      <c r="AH24">
        <f t="shared" si="37"/>
        <v>0</v>
      </c>
      <c r="AI24">
        <f t="shared" si="38"/>
        <v>0</v>
      </c>
      <c r="AJ24">
        <f t="shared" si="39"/>
        <v>0</v>
      </c>
      <c r="AK24" s="8">
        <f t="shared" si="40"/>
        <v>0</v>
      </c>
      <c r="AL24" s="93">
        <f t="shared" si="41"/>
        <v>0</v>
      </c>
      <c r="AM24">
        <f t="shared" si="42"/>
        <v>0</v>
      </c>
      <c r="AN24">
        <f t="shared" si="43"/>
        <v>0</v>
      </c>
    </row>
    <row r="25" spans="1:40" x14ac:dyDescent="0.3">
      <c r="M25" s="47"/>
      <c r="T25">
        <f t="shared" si="24"/>
        <v>0</v>
      </c>
      <c r="U25" s="8">
        <f t="shared" si="25"/>
        <v>0</v>
      </c>
      <c r="V25" s="93">
        <f t="shared" si="26"/>
        <v>0</v>
      </c>
      <c r="W25">
        <f t="shared" si="27"/>
        <v>0</v>
      </c>
      <c r="X25" s="91">
        <f t="shared" si="28"/>
        <v>0</v>
      </c>
      <c r="Y25">
        <f t="shared" si="29"/>
        <v>0</v>
      </c>
      <c r="Z25" s="8">
        <f t="shared" si="30"/>
        <v>0</v>
      </c>
      <c r="AA25" s="93">
        <f t="shared" si="31"/>
        <v>0</v>
      </c>
      <c r="AB25">
        <f t="shared" si="32"/>
        <v>0</v>
      </c>
      <c r="AC25">
        <f t="shared" si="33"/>
        <v>0</v>
      </c>
      <c r="AE25">
        <f t="shared" si="34"/>
        <v>0</v>
      </c>
      <c r="AF25" s="8">
        <f t="shared" si="35"/>
        <v>0</v>
      </c>
      <c r="AG25" s="93">
        <f t="shared" si="36"/>
        <v>0</v>
      </c>
      <c r="AH25">
        <f t="shared" si="37"/>
        <v>0</v>
      </c>
      <c r="AI25">
        <f t="shared" si="38"/>
        <v>0</v>
      </c>
      <c r="AJ25">
        <f t="shared" si="39"/>
        <v>0</v>
      </c>
      <c r="AK25" s="8">
        <f t="shared" si="40"/>
        <v>0</v>
      </c>
      <c r="AL25" s="93">
        <f t="shared" si="41"/>
        <v>0</v>
      </c>
      <c r="AM25">
        <f t="shared" si="42"/>
        <v>0</v>
      </c>
      <c r="AN25">
        <f t="shared" si="43"/>
        <v>0</v>
      </c>
    </row>
    <row r="26" spans="1:40" x14ac:dyDescent="0.3">
      <c r="A26" s="37"/>
      <c r="B26" s="37"/>
      <c r="C26" s="37"/>
      <c r="D26" s="37"/>
      <c r="E26" s="37"/>
      <c r="F26" s="38"/>
      <c r="M26" s="47"/>
      <c r="T26">
        <f t="shared" si="24"/>
        <v>0</v>
      </c>
      <c r="U26" s="8">
        <f t="shared" si="25"/>
        <v>0</v>
      </c>
      <c r="V26" s="93">
        <f t="shared" si="26"/>
        <v>0</v>
      </c>
      <c r="W26">
        <f t="shared" si="27"/>
        <v>0</v>
      </c>
      <c r="X26" s="91">
        <f t="shared" si="28"/>
        <v>0</v>
      </c>
      <c r="Y26">
        <f t="shared" si="29"/>
        <v>0</v>
      </c>
      <c r="Z26" s="8">
        <f t="shared" si="30"/>
        <v>0</v>
      </c>
      <c r="AA26" s="93">
        <f t="shared" si="31"/>
        <v>0</v>
      </c>
      <c r="AB26">
        <f t="shared" si="32"/>
        <v>0</v>
      </c>
      <c r="AC26">
        <f t="shared" si="33"/>
        <v>0</v>
      </c>
      <c r="AE26">
        <f t="shared" si="34"/>
        <v>0</v>
      </c>
      <c r="AF26" s="8">
        <f t="shared" si="35"/>
        <v>0</v>
      </c>
      <c r="AG26" s="93">
        <f t="shared" si="36"/>
        <v>0</v>
      </c>
      <c r="AH26">
        <f t="shared" si="37"/>
        <v>0</v>
      </c>
      <c r="AI26">
        <f t="shared" si="38"/>
        <v>0</v>
      </c>
      <c r="AJ26">
        <f t="shared" si="39"/>
        <v>0</v>
      </c>
      <c r="AK26" s="8">
        <f t="shared" si="40"/>
        <v>0</v>
      </c>
      <c r="AL26" s="93">
        <f t="shared" si="41"/>
        <v>0</v>
      </c>
      <c r="AM26">
        <f t="shared" si="42"/>
        <v>0</v>
      </c>
      <c r="AN26">
        <f t="shared" si="43"/>
        <v>0</v>
      </c>
    </row>
    <row r="27" spans="1:40" x14ac:dyDescent="0.3">
      <c r="A27" s="37"/>
      <c r="B27" s="37"/>
      <c r="C27" s="37"/>
      <c r="D27" s="37"/>
      <c r="E27" s="37"/>
      <c r="F27" s="38"/>
      <c r="M27" s="47"/>
      <c r="T27">
        <f t="shared" si="24"/>
        <v>0</v>
      </c>
      <c r="U27" s="8">
        <f t="shared" si="25"/>
        <v>0</v>
      </c>
      <c r="V27" s="93">
        <f t="shared" si="26"/>
        <v>0</v>
      </c>
      <c r="W27">
        <f t="shared" si="27"/>
        <v>0</v>
      </c>
      <c r="X27" s="91">
        <f t="shared" si="28"/>
        <v>0</v>
      </c>
      <c r="Y27">
        <f t="shared" si="29"/>
        <v>0</v>
      </c>
      <c r="Z27" s="8">
        <f t="shared" si="30"/>
        <v>0</v>
      </c>
      <c r="AA27" s="93">
        <f t="shared" si="31"/>
        <v>0</v>
      </c>
      <c r="AB27">
        <f t="shared" si="32"/>
        <v>0</v>
      </c>
      <c r="AC27">
        <f t="shared" si="33"/>
        <v>0</v>
      </c>
      <c r="AE27">
        <f t="shared" si="34"/>
        <v>0</v>
      </c>
      <c r="AF27" s="8">
        <f t="shared" si="35"/>
        <v>0</v>
      </c>
      <c r="AG27" s="93">
        <f t="shared" si="36"/>
        <v>0</v>
      </c>
      <c r="AH27">
        <f t="shared" si="37"/>
        <v>0</v>
      </c>
      <c r="AI27">
        <f t="shared" si="38"/>
        <v>0</v>
      </c>
      <c r="AJ27">
        <f t="shared" si="39"/>
        <v>0</v>
      </c>
      <c r="AK27" s="8">
        <f t="shared" si="40"/>
        <v>0</v>
      </c>
      <c r="AL27" s="93">
        <f t="shared" si="41"/>
        <v>0</v>
      </c>
      <c r="AM27">
        <f t="shared" si="42"/>
        <v>0</v>
      </c>
      <c r="AN27">
        <f t="shared" si="43"/>
        <v>0</v>
      </c>
    </row>
    <row r="28" spans="1:40" x14ac:dyDescent="0.3">
      <c r="T28">
        <f t="shared" si="24"/>
        <v>0</v>
      </c>
      <c r="U28" s="8">
        <f t="shared" si="25"/>
        <v>0</v>
      </c>
      <c r="V28" s="93">
        <f t="shared" si="26"/>
        <v>0</v>
      </c>
      <c r="W28">
        <f t="shared" si="27"/>
        <v>0</v>
      </c>
      <c r="X28" s="91">
        <f t="shared" si="28"/>
        <v>0</v>
      </c>
      <c r="Y28">
        <f t="shared" si="29"/>
        <v>0</v>
      </c>
      <c r="Z28" s="8">
        <f t="shared" si="30"/>
        <v>0</v>
      </c>
      <c r="AA28" s="93">
        <f t="shared" si="31"/>
        <v>0</v>
      </c>
      <c r="AB28">
        <f t="shared" si="32"/>
        <v>0</v>
      </c>
      <c r="AC28">
        <f t="shared" si="33"/>
        <v>0</v>
      </c>
      <c r="AE28">
        <f t="shared" si="34"/>
        <v>0</v>
      </c>
      <c r="AF28" s="8">
        <f t="shared" si="35"/>
        <v>0</v>
      </c>
      <c r="AG28" s="93">
        <f t="shared" si="36"/>
        <v>0</v>
      </c>
      <c r="AH28">
        <f t="shared" si="37"/>
        <v>0</v>
      </c>
      <c r="AI28">
        <f t="shared" si="38"/>
        <v>0</v>
      </c>
      <c r="AJ28">
        <f t="shared" si="39"/>
        <v>0</v>
      </c>
      <c r="AK28" s="8">
        <f t="shared" si="40"/>
        <v>0</v>
      </c>
      <c r="AL28" s="93">
        <f t="shared" si="41"/>
        <v>0</v>
      </c>
      <c r="AM28">
        <f t="shared" si="42"/>
        <v>0</v>
      </c>
      <c r="AN28">
        <f t="shared" si="43"/>
        <v>0</v>
      </c>
    </row>
    <row r="29" spans="1:40" x14ac:dyDescent="0.3">
      <c r="U29" s="8"/>
      <c r="V29" s="8"/>
      <c r="Z29" s="8"/>
      <c r="AA29" s="8"/>
      <c r="AF29" s="8"/>
      <c r="AG29" s="8"/>
      <c r="AK29" s="8"/>
      <c r="AL29" s="8"/>
    </row>
  </sheetData>
  <sheetProtection algorithmName="SHA-512" hashValue="6IVl4LTilBreay8BbsoEeuok5cmuT//R1FrqHV5RvYQ86NI+xqcuV7qPPuuePGholmSUMiXujIklm33RgH1eRA==" saltValue="qrbzg+8UhjcWsGt1Qvn+Hg==" spinCount="100000" sheet="1" selectLockedCells="1"/>
  <mergeCells count="17">
    <mergeCell ref="A11:F11"/>
    <mergeCell ref="M11:R11"/>
    <mergeCell ref="A16:F16"/>
    <mergeCell ref="M16:R16"/>
    <mergeCell ref="A21:F21"/>
    <mergeCell ref="AJ10:AN10"/>
    <mergeCell ref="A1:R1"/>
    <mergeCell ref="N3:P3"/>
    <mergeCell ref="N4:O4"/>
    <mergeCell ref="N5:O5"/>
    <mergeCell ref="N6:O6"/>
    <mergeCell ref="N7:O7"/>
    <mergeCell ref="N8:O8"/>
    <mergeCell ref="N9:O9"/>
    <mergeCell ref="T10:X10"/>
    <mergeCell ref="Y10:AC10"/>
    <mergeCell ref="AE10:AI10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I29"/>
  <sheetViews>
    <sheetView showGridLines="0" workbookViewId="0">
      <selection activeCell="D12" sqref="D12"/>
    </sheetView>
  </sheetViews>
  <sheetFormatPr baseColWidth="10" defaultRowHeight="14.4" x14ac:dyDescent="0.3"/>
  <cols>
    <col min="1" max="1" width="18.6640625" customWidth="1"/>
    <col min="2" max="2" width="7.6640625" customWidth="1"/>
    <col min="3" max="3" width="18.44140625" customWidth="1"/>
    <col min="4" max="12" width="3.6640625" customWidth="1"/>
    <col min="13" max="13" width="18.6640625" customWidth="1"/>
    <col min="14" max="14" width="7.6640625" customWidth="1"/>
    <col min="15" max="15" width="18.6640625" customWidth="1"/>
    <col min="16" max="18" width="3.6640625" customWidth="1"/>
    <col min="19" max="19" width="11.44140625" hidden="1" customWidth="1"/>
    <col min="20" max="20" width="7.109375" hidden="1" customWidth="1"/>
    <col min="21" max="21" width="2.6640625" hidden="1" customWidth="1"/>
    <col min="22" max="22" width="2.44140625" hidden="1" customWidth="1"/>
    <col min="23" max="23" width="2.5546875" hidden="1" customWidth="1"/>
    <col min="24" max="25" width="2" hidden="1" customWidth="1"/>
    <col min="26" max="26" width="2.33203125" hidden="1" customWidth="1"/>
    <col min="27" max="27" width="2.44140625" hidden="1" customWidth="1"/>
    <col min="28" max="28" width="2.5546875" hidden="1" customWidth="1"/>
    <col min="29" max="29" width="2" hidden="1" customWidth="1"/>
    <col min="30" max="30" width="4.88671875" hidden="1" customWidth="1"/>
    <col min="31" max="31" width="2" hidden="1" customWidth="1"/>
    <col min="32" max="32" width="2.33203125" hidden="1" customWidth="1"/>
    <col min="33" max="33" width="2.44140625" hidden="1" customWidth="1"/>
    <col min="34" max="34" width="2.5546875" hidden="1" customWidth="1"/>
    <col min="35" max="35" width="2" hidden="1" customWidth="1"/>
    <col min="36" max="36" width="9.44140625" hidden="1" customWidth="1"/>
    <col min="37" max="37" width="2.33203125" hidden="1" customWidth="1"/>
    <col min="38" max="38" width="2.44140625" hidden="1" customWidth="1"/>
    <col min="39" max="39" width="2.5546875" hidden="1" customWidth="1"/>
    <col min="40" max="40" width="2" hidden="1" customWidth="1"/>
    <col min="41" max="44" width="11.44140625" hidden="1" customWidth="1"/>
    <col min="45" max="46" width="11.5546875" hidden="1" customWidth="1"/>
    <col min="47" max="49" width="14" hidden="1" customWidth="1"/>
    <col min="50" max="50" width="13" style="7" hidden="1" customWidth="1"/>
    <col min="51" max="58" width="11.5546875" hidden="1" customWidth="1"/>
    <col min="59" max="59" width="14.44140625" hidden="1" customWidth="1"/>
    <col min="60" max="61" width="11.5546875" hidden="1" customWidth="1"/>
    <col min="62" max="63" width="11.5546875" customWidth="1"/>
    <col min="64" max="64" width="1.88671875" customWidth="1"/>
  </cols>
  <sheetData>
    <row r="1" spans="1:61" ht="23.4" thickBot="1" x14ac:dyDescent="0.35">
      <c r="A1" s="180" t="s">
        <v>31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2"/>
      <c r="AW1" s="42">
        <v>1</v>
      </c>
      <c r="AX1" s="42">
        <v>2</v>
      </c>
      <c r="AY1" s="42">
        <v>3</v>
      </c>
      <c r="AZ1" s="42">
        <v>4</v>
      </c>
      <c r="BA1" s="42">
        <v>5</v>
      </c>
      <c r="BB1" s="42">
        <v>6</v>
      </c>
    </row>
    <row r="2" spans="1:61" ht="10.5" customHeight="1" thickBot="1" x14ac:dyDescent="0.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AW2" s="42">
        <f t="shared" ref="AW2:BB2" si="0">MAX(AW4:AW9)</f>
        <v>10006</v>
      </c>
      <c r="AX2" s="43">
        <f t="shared" si="0"/>
        <v>10005</v>
      </c>
      <c r="AY2" s="42">
        <f t="shared" si="0"/>
        <v>10004</v>
      </c>
      <c r="AZ2" s="42">
        <f t="shared" si="0"/>
        <v>10003</v>
      </c>
      <c r="BA2" s="42">
        <f t="shared" si="0"/>
        <v>10002</v>
      </c>
      <c r="BB2" s="42">
        <f t="shared" si="0"/>
        <v>10001</v>
      </c>
    </row>
    <row r="3" spans="1:61" ht="15.75" customHeight="1" thickBot="1" x14ac:dyDescent="0.35">
      <c r="A3" s="175" t="s">
        <v>135</v>
      </c>
      <c r="B3" s="9"/>
      <c r="C3" s="75" t="s">
        <v>0</v>
      </c>
      <c r="D3" s="16" t="s">
        <v>1</v>
      </c>
      <c r="E3" s="18" t="s">
        <v>2</v>
      </c>
      <c r="F3" s="18" t="s">
        <v>3</v>
      </c>
      <c r="G3" s="18" t="s">
        <v>4</v>
      </c>
      <c r="H3" s="19" t="s">
        <v>5</v>
      </c>
      <c r="I3" s="16" t="s">
        <v>6</v>
      </c>
      <c r="J3" s="17" t="s">
        <v>7</v>
      </c>
      <c r="K3" s="76" t="s">
        <v>8</v>
      </c>
      <c r="L3" s="17" t="s">
        <v>9</v>
      </c>
      <c r="M3" s="9"/>
      <c r="N3" s="176" t="s">
        <v>10</v>
      </c>
      <c r="O3" s="177"/>
      <c r="P3" s="185"/>
      <c r="Q3" s="17" t="s">
        <v>9</v>
      </c>
      <c r="R3" s="17" t="s">
        <v>8</v>
      </c>
      <c r="S3">
        <f>COUNT(P4:P9)</f>
        <v>6</v>
      </c>
      <c r="AR3" t="s">
        <v>9</v>
      </c>
      <c r="AS3" t="s">
        <v>8</v>
      </c>
      <c r="AT3" t="s">
        <v>16</v>
      </c>
      <c r="AU3" t="s">
        <v>20</v>
      </c>
      <c r="AX3"/>
      <c r="BD3" t="s">
        <v>19</v>
      </c>
      <c r="BE3" t="s">
        <v>18</v>
      </c>
      <c r="BG3" t="s">
        <v>17</v>
      </c>
      <c r="BH3" t="s">
        <v>9</v>
      </c>
      <c r="BI3" t="s">
        <v>8</v>
      </c>
    </row>
    <row r="4" spans="1:61" ht="15" thickBot="1" x14ac:dyDescent="0.35">
      <c r="A4" s="38" t="s">
        <v>136</v>
      </c>
      <c r="C4" s="95" t="s">
        <v>62</v>
      </c>
      <c r="D4" s="51">
        <f>SUMIF($A:$A,$C4,T:T)+SUMIF($C:$C,$C4,Y:Y)+SUMIF($M:$M,$C4,AE:AE)+SUMIF($O:$O,$C4,AJ:AJ)</f>
        <v>0</v>
      </c>
      <c r="E4" s="52">
        <f>SUMIF($A:$A,$C4,U:U)+SUMIF($C:$C,$C4,Z:Z)+SUMIF($M:$M,$C4,AF:AF)+SUMIF($O:$O,$C4,AK:AK)</f>
        <v>0</v>
      </c>
      <c r="F4" s="52">
        <f t="shared" ref="E4:H9" si="1">SUMIF($A:$A,$C4,V:V)+SUMIF($C:$C,$C4,AA:AA)+SUMIF($M:$M,$C4,AG:AG)+SUMIF($O:$O,$C4,AL:AL)</f>
        <v>0</v>
      </c>
      <c r="G4" s="52">
        <f t="shared" si="1"/>
        <v>0</v>
      </c>
      <c r="H4" s="53">
        <f t="shared" si="1"/>
        <v>0</v>
      </c>
      <c r="I4" s="67">
        <f t="shared" ref="I4:I9" si="2">SUMIF($A$12:$A$240,$C4,$D$12:$D$240)+SUMIF($C$12:$C$240,$C4,$F$12:$F$240)+SUMIF($M$12:$M$240,$C4,$P$12:$P$240)+SUMIF($O$12:$O$240,$C4,$R$12:$R$240)</f>
        <v>0</v>
      </c>
      <c r="J4" s="68">
        <f t="shared" ref="J4:J9" si="3">SUMIF($A$12:$A$240,$C4,$F$12:$F$240)+SUMIF($C$12:$C$240,$C4,$D$12:$D$240)+SUMIF($M$12:$M$240,$C4,$R$12:$R$240)+SUMIF($O$12:$O$240,$C4,$P$12:$P$240)</f>
        <v>0</v>
      </c>
      <c r="K4" s="13">
        <f>SUM(I4-J4)</f>
        <v>0</v>
      </c>
      <c r="L4" s="10">
        <f>SUM(E4+E4+E4+F4+G4+G4)</f>
        <v>0</v>
      </c>
      <c r="N4" s="183" t="str">
        <f>IF($D$12="","",BG4)</f>
        <v/>
      </c>
      <c r="O4" s="184"/>
      <c r="P4" s="48">
        <v>1</v>
      </c>
      <c r="Q4" s="36">
        <f ca="1">BH4</f>
        <v>0</v>
      </c>
      <c r="R4" s="73">
        <f ca="1">BI4</f>
        <v>0</v>
      </c>
      <c r="S4">
        <f>COUNTIF($T$4:$T$9,"&lt;="&amp;T4)</f>
        <v>6</v>
      </c>
      <c r="T4">
        <f>L4*10000+K4</f>
        <v>0</v>
      </c>
      <c r="U4">
        <f>$S$3-S4+1</f>
        <v>1</v>
      </c>
      <c r="AP4" t="str">
        <f ca="1">BG4</f>
        <v>RAON L'ETAPE "B"</v>
      </c>
      <c r="AR4" s="46">
        <f>L4</f>
        <v>0</v>
      </c>
      <c r="AS4" s="46">
        <f>K4</f>
        <v>0</v>
      </c>
      <c r="AT4" s="46">
        <v>1</v>
      </c>
      <c r="AU4" s="41">
        <f>AR4*1000000+(1000+AS4)*10+AT4</f>
        <v>10001</v>
      </c>
      <c r="AW4">
        <f>AU4</f>
        <v>10001</v>
      </c>
      <c r="AX4">
        <f>IF(AW4=$AW$2,0,AW4)</f>
        <v>10001</v>
      </c>
      <c r="AY4">
        <f>IF(AX4=$AX$2,0,AX4)</f>
        <v>10001</v>
      </c>
      <c r="AZ4">
        <f>IF(AY4=$AY$2,0,AY4)</f>
        <v>10001</v>
      </c>
      <c r="BA4">
        <f>IF(AZ4=$AZ$2,0,AZ4)</f>
        <v>10001</v>
      </c>
      <c r="BB4">
        <f>IF(BA4=$BA$2,0,BA4)</f>
        <v>10001</v>
      </c>
      <c r="BD4" t="s">
        <v>21</v>
      </c>
      <c r="BE4" s="44">
        <f>MATCH($AW$2,$AU$4:AU9,0)</f>
        <v>6</v>
      </c>
      <c r="BG4" s="40" t="str">
        <f ca="1">OFFSET($C$4,BE4-1,0,1,1)</f>
        <v>RAON L'ETAPE "B"</v>
      </c>
      <c r="BH4" s="45">
        <f ca="1">OFFSET($L$4,BE4-1,0,1,1)</f>
        <v>0</v>
      </c>
      <c r="BI4" s="45">
        <f ca="1">OFFSET($K$4,BE4-1,0,1,1)</f>
        <v>0</v>
      </c>
    </row>
    <row r="5" spans="1:61" ht="15" thickBot="1" x14ac:dyDescent="0.35">
      <c r="A5" s="38" t="s">
        <v>137</v>
      </c>
      <c r="C5" s="95" t="s">
        <v>63</v>
      </c>
      <c r="D5" s="54">
        <f>SUMIF($A:$A,$C5,T:T)+SUMIF($C:$C,$C5,Y:Y)+SUMIF($M:$M,$C5,AE:AE)+SUMIF($O:$O,$C5,AJ:AJ)</f>
        <v>0</v>
      </c>
      <c r="E5" s="55">
        <f t="shared" si="1"/>
        <v>0</v>
      </c>
      <c r="F5" s="55">
        <f t="shared" si="1"/>
        <v>0</v>
      </c>
      <c r="G5" s="55">
        <f t="shared" si="1"/>
        <v>0</v>
      </c>
      <c r="H5" s="66">
        <f t="shared" si="1"/>
        <v>0</v>
      </c>
      <c r="I5" s="69">
        <f t="shared" si="2"/>
        <v>0</v>
      </c>
      <c r="J5" s="70">
        <f t="shared" si="3"/>
        <v>0</v>
      </c>
      <c r="K5" s="14">
        <f t="shared" ref="K5:K9" si="4">SUM(I5-J5)</f>
        <v>0</v>
      </c>
      <c r="L5" s="11">
        <f t="shared" ref="L5:L9" si="5">SUM(E5+E5+E5+F5+G5+G5)</f>
        <v>0</v>
      </c>
      <c r="N5" s="183" t="str">
        <f t="shared" ref="N5:N9" si="6">IF($D$12="","",BG5)</f>
        <v/>
      </c>
      <c r="O5" s="184"/>
      <c r="P5" s="48">
        <v>2</v>
      </c>
      <c r="Q5" s="36">
        <f t="shared" ref="Q5:R9" ca="1" si="7">BH5</f>
        <v>0</v>
      </c>
      <c r="R5" s="73">
        <f t="shared" ca="1" si="7"/>
        <v>0</v>
      </c>
      <c r="S5">
        <f t="shared" ref="S5:S9" si="8">COUNTIF($T$4:$T$9,"&lt;="&amp;T5)</f>
        <v>6</v>
      </c>
      <c r="T5">
        <f t="shared" ref="T5:T9" si="9">L5*10000+K5</f>
        <v>0</v>
      </c>
      <c r="U5">
        <f t="shared" ref="U5:U9" si="10">$S$3-S5+1</f>
        <v>1</v>
      </c>
      <c r="AP5" t="str">
        <f t="shared" ref="AP5:AP9" ca="1" si="11">BG5</f>
        <v>GERARDMER "A"</v>
      </c>
      <c r="AR5" s="46">
        <f t="shared" ref="AR5:AR9" si="12">L5</f>
        <v>0</v>
      </c>
      <c r="AS5" s="46">
        <f t="shared" ref="AS5:AS9" si="13">K5</f>
        <v>0</v>
      </c>
      <c r="AT5" s="46">
        <v>2</v>
      </c>
      <c r="AU5" s="41">
        <f t="shared" ref="AU5:AU9" si="14">AR5*1000000+(1000+AS5)*10+AT5</f>
        <v>10002</v>
      </c>
      <c r="AW5">
        <f t="shared" ref="AW5:AW9" si="15">AU5</f>
        <v>10002</v>
      </c>
      <c r="AX5">
        <f t="shared" ref="AX5:AX9" si="16">IF(AW5=$AW$2,0,AW5)</f>
        <v>10002</v>
      </c>
      <c r="AY5">
        <f t="shared" ref="AY5:AY9" si="17">IF(AX5=$AX$2,0,AX5)</f>
        <v>10002</v>
      </c>
      <c r="AZ5">
        <f t="shared" ref="AZ5:AZ9" si="18">IF(AY5=$AY$2,0,AY5)</f>
        <v>10002</v>
      </c>
      <c r="BA5">
        <f t="shared" ref="BA5:BA9" si="19">IF(AZ5=$AZ$2,0,AZ5)</f>
        <v>10002</v>
      </c>
      <c r="BB5">
        <f t="shared" ref="BB5:BB9" si="20">IF(BA5=$BA$2,0,BA5)</f>
        <v>0</v>
      </c>
      <c r="BD5" t="s">
        <v>22</v>
      </c>
      <c r="BE5" s="44">
        <f>MATCH($AX$2,$AU$4:AU9,0)</f>
        <v>5</v>
      </c>
      <c r="BG5" s="40" t="str">
        <f t="shared" ref="BG5:BG9" ca="1" si="21">OFFSET($C$4,BE5-1,0,1,1)</f>
        <v>GERARDMER "A"</v>
      </c>
      <c r="BH5" s="45">
        <f t="shared" ref="BH5:BH9" ca="1" si="22">OFFSET($L$4,BE5-1,0,1,1)</f>
        <v>0</v>
      </c>
      <c r="BI5" s="45">
        <f t="shared" ref="BI5:BI9" ca="1" si="23">OFFSET($K$4,BE5-1,0,1,1)</f>
        <v>0</v>
      </c>
    </row>
    <row r="6" spans="1:61" ht="15" thickBot="1" x14ac:dyDescent="0.35">
      <c r="A6" s="38" t="s">
        <v>138</v>
      </c>
      <c r="C6" s="95" t="s">
        <v>64</v>
      </c>
      <c r="D6" s="54">
        <f>SUMIF($A:$A,$C6,T:T)+SUMIF($C:$C,$C6,Y:Y)+SUMIF($M:$M,$C6,AE:AE)+SUMIF($O:$O,$C6,AJ:AJ)</f>
        <v>0</v>
      </c>
      <c r="E6" s="55">
        <f t="shared" si="1"/>
        <v>0</v>
      </c>
      <c r="F6" s="55">
        <f t="shared" si="1"/>
        <v>0</v>
      </c>
      <c r="G6" s="55">
        <f t="shared" si="1"/>
        <v>0</v>
      </c>
      <c r="H6" s="56">
        <f t="shared" si="1"/>
        <v>0</v>
      </c>
      <c r="I6" s="69">
        <f t="shared" si="2"/>
        <v>0</v>
      </c>
      <c r="J6" s="70">
        <f t="shared" si="3"/>
        <v>0</v>
      </c>
      <c r="K6" s="14">
        <f t="shared" si="4"/>
        <v>0</v>
      </c>
      <c r="L6" s="11">
        <f t="shared" si="5"/>
        <v>0</v>
      </c>
      <c r="N6" s="183" t="str">
        <f t="shared" si="6"/>
        <v/>
      </c>
      <c r="O6" s="184"/>
      <c r="P6" s="48">
        <v>3</v>
      </c>
      <c r="Q6" s="36">
        <f t="shared" ca="1" si="7"/>
        <v>0</v>
      </c>
      <c r="R6" s="73">
        <f t="shared" ca="1" si="7"/>
        <v>0</v>
      </c>
      <c r="S6">
        <f t="shared" si="8"/>
        <v>6</v>
      </c>
      <c r="T6">
        <f t="shared" si="9"/>
        <v>0</v>
      </c>
      <c r="U6">
        <f t="shared" si="10"/>
        <v>1</v>
      </c>
      <c r="AP6" t="str">
        <f t="shared" ca="1" si="11"/>
        <v>VDR "B"</v>
      </c>
      <c r="AR6" s="46">
        <f t="shared" si="12"/>
        <v>0</v>
      </c>
      <c r="AS6" s="46">
        <f t="shared" si="13"/>
        <v>0</v>
      </c>
      <c r="AT6" s="46">
        <v>3</v>
      </c>
      <c r="AU6" s="41">
        <f t="shared" si="14"/>
        <v>10003</v>
      </c>
      <c r="AW6">
        <f t="shared" si="15"/>
        <v>10003</v>
      </c>
      <c r="AX6">
        <f t="shared" si="16"/>
        <v>10003</v>
      </c>
      <c r="AY6">
        <f t="shared" si="17"/>
        <v>10003</v>
      </c>
      <c r="AZ6">
        <f t="shared" si="18"/>
        <v>10003</v>
      </c>
      <c r="BA6">
        <f t="shared" si="19"/>
        <v>0</v>
      </c>
      <c r="BB6">
        <f t="shared" si="20"/>
        <v>0</v>
      </c>
      <c r="BD6" t="s">
        <v>23</v>
      </c>
      <c r="BE6" s="44">
        <f>MATCH($AY$2,$AU$4:AU9,0)</f>
        <v>4</v>
      </c>
      <c r="BG6" s="40" t="str">
        <f t="shared" ca="1" si="21"/>
        <v>VDR "B"</v>
      </c>
      <c r="BH6" s="45">
        <f t="shared" ca="1" si="22"/>
        <v>0</v>
      </c>
      <c r="BI6" s="45">
        <f t="shared" ca="1" si="23"/>
        <v>0</v>
      </c>
    </row>
    <row r="7" spans="1:61" ht="15" thickBot="1" x14ac:dyDescent="0.35">
      <c r="C7" s="95" t="s">
        <v>65</v>
      </c>
      <c r="D7" s="54">
        <f>SUMIF($A:$A,$C7,T:T)+SUMIF($C:$C,$C7,Y:Y)+SUMIF($M:$M,$C7,AE:AE)+SUMIF($O:$O,$C7,AJ:AJ)</f>
        <v>0</v>
      </c>
      <c r="E7" s="55">
        <f t="shared" si="1"/>
        <v>0</v>
      </c>
      <c r="F7" s="55">
        <f t="shared" si="1"/>
        <v>0</v>
      </c>
      <c r="G7" s="55">
        <f t="shared" si="1"/>
        <v>0</v>
      </c>
      <c r="H7" s="56">
        <f t="shared" si="1"/>
        <v>0</v>
      </c>
      <c r="I7" s="69">
        <f t="shared" si="2"/>
        <v>0</v>
      </c>
      <c r="J7" s="70">
        <f t="shared" si="3"/>
        <v>0</v>
      </c>
      <c r="K7" s="14">
        <f t="shared" si="4"/>
        <v>0</v>
      </c>
      <c r="L7" s="11">
        <f t="shared" si="5"/>
        <v>0</v>
      </c>
      <c r="N7" s="183" t="str">
        <f t="shared" si="6"/>
        <v/>
      </c>
      <c r="O7" s="184"/>
      <c r="P7" s="48">
        <v>4</v>
      </c>
      <c r="Q7" s="36">
        <f t="shared" ca="1" si="7"/>
        <v>0</v>
      </c>
      <c r="R7" s="73">
        <f t="shared" ca="1" si="7"/>
        <v>0</v>
      </c>
      <c r="S7">
        <f t="shared" si="8"/>
        <v>6</v>
      </c>
      <c r="T7">
        <f t="shared" si="9"/>
        <v>0</v>
      </c>
      <c r="U7">
        <f t="shared" si="10"/>
        <v>1</v>
      </c>
      <c r="AP7" t="str">
        <f t="shared" ca="1" si="11"/>
        <v xml:space="preserve">THIEFOSSE </v>
      </c>
      <c r="AR7" s="46">
        <f t="shared" si="12"/>
        <v>0</v>
      </c>
      <c r="AS7" s="46">
        <f t="shared" si="13"/>
        <v>0</v>
      </c>
      <c r="AT7" s="46">
        <v>4</v>
      </c>
      <c r="AU7" s="41">
        <f t="shared" si="14"/>
        <v>10004</v>
      </c>
      <c r="AW7">
        <f t="shared" si="15"/>
        <v>10004</v>
      </c>
      <c r="AX7">
        <f t="shared" si="16"/>
        <v>10004</v>
      </c>
      <c r="AY7">
        <f t="shared" si="17"/>
        <v>10004</v>
      </c>
      <c r="AZ7">
        <f t="shared" si="18"/>
        <v>0</v>
      </c>
      <c r="BA7">
        <f t="shared" si="19"/>
        <v>0</v>
      </c>
      <c r="BB7">
        <f t="shared" si="20"/>
        <v>0</v>
      </c>
      <c r="BD7" t="s">
        <v>25</v>
      </c>
      <c r="BE7" s="44">
        <f>MATCH($AZ$2,$AU$4:AU9,0)</f>
        <v>3</v>
      </c>
      <c r="BG7" s="40" t="str">
        <f t="shared" ca="1" si="21"/>
        <v xml:space="preserve">THIEFOSSE </v>
      </c>
      <c r="BH7" s="45">
        <f t="shared" ca="1" si="22"/>
        <v>0</v>
      </c>
      <c r="BI7" s="45">
        <f t="shared" ca="1" si="23"/>
        <v>0</v>
      </c>
    </row>
    <row r="8" spans="1:61" ht="15" thickBot="1" x14ac:dyDescent="0.35">
      <c r="C8" s="95" t="s">
        <v>66</v>
      </c>
      <c r="D8" s="54">
        <f>SUMIF($A:$A,$C8,T:T)+SUMIF($C:$C,$C8,Y:Y)+SUMIF($M:$M,$C8,AE:AE)+SUMIF($O:$O,$C8,AJ:AJ)</f>
        <v>0</v>
      </c>
      <c r="E8" s="55">
        <f t="shared" si="1"/>
        <v>0</v>
      </c>
      <c r="F8" s="55">
        <f t="shared" si="1"/>
        <v>0</v>
      </c>
      <c r="G8" s="55">
        <f t="shared" si="1"/>
        <v>0</v>
      </c>
      <c r="H8" s="56">
        <f t="shared" si="1"/>
        <v>0</v>
      </c>
      <c r="I8" s="69">
        <f t="shared" si="2"/>
        <v>0</v>
      </c>
      <c r="J8" s="70">
        <f t="shared" si="3"/>
        <v>0</v>
      </c>
      <c r="K8" s="14">
        <f t="shared" si="4"/>
        <v>0</v>
      </c>
      <c r="L8" s="11">
        <f t="shared" si="5"/>
        <v>0</v>
      </c>
      <c r="N8" s="183" t="str">
        <f t="shared" si="6"/>
        <v/>
      </c>
      <c r="O8" s="184"/>
      <c r="P8" s="48">
        <v>5</v>
      </c>
      <c r="Q8" s="36">
        <f t="shared" ca="1" si="7"/>
        <v>0</v>
      </c>
      <c r="R8" s="73">
        <f t="shared" ca="1" si="7"/>
        <v>0</v>
      </c>
      <c r="S8">
        <f t="shared" si="8"/>
        <v>6</v>
      </c>
      <c r="T8">
        <f t="shared" si="9"/>
        <v>0</v>
      </c>
      <c r="U8">
        <f t="shared" si="10"/>
        <v>1</v>
      </c>
      <c r="AP8" t="str">
        <f t="shared" ca="1" si="11"/>
        <v>VAL D'AJOL "A"</v>
      </c>
      <c r="AR8" s="46">
        <f t="shared" si="12"/>
        <v>0</v>
      </c>
      <c r="AS8" s="46">
        <f t="shared" si="13"/>
        <v>0</v>
      </c>
      <c r="AT8" s="46">
        <v>5</v>
      </c>
      <c r="AU8" s="41">
        <f t="shared" si="14"/>
        <v>10005</v>
      </c>
      <c r="AW8">
        <f t="shared" si="15"/>
        <v>10005</v>
      </c>
      <c r="AX8">
        <f t="shared" si="16"/>
        <v>10005</v>
      </c>
      <c r="AY8">
        <f t="shared" si="17"/>
        <v>0</v>
      </c>
      <c r="AZ8">
        <f t="shared" si="18"/>
        <v>0</v>
      </c>
      <c r="BA8">
        <f t="shared" si="19"/>
        <v>0</v>
      </c>
      <c r="BB8">
        <f t="shared" si="20"/>
        <v>0</v>
      </c>
      <c r="BD8" t="s">
        <v>24</v>
      </c>
      <c r="BE8" s="44">
        <f>MATCH($BA$2,$AU$4:AU9,0)</f>
        <v>2</v>
      </c>
      <c r="BG8" s="40" t="str">
        <f t="shared" ca="1" si="21"/>
        <v>VAL D'AJOL "A"</v>
      </c>
      <c r="BH8" s="45">
        <f t="shared" ca="1" si="22"/>
        <v>0</v>
      </c>
      <c r="BI8" s="45">
        <f t="shared" ca="1" si="23"/>
        <v>0</v>
      </c>
    </row>
    <row r="9" spans="1:61" ht="15" thickBot="1" x14ac:dyDescent="0.35">
      <c r="C9" s="95" t="s">
        <v>67</v>
      </c>
      <c r="D9" s="57">
        <f>SUMIF($A:$A,$C9,T:T)+SUMIF($C:$C,$C9,Y:Y)+SUMIF($M:$M,$C9,AE:AE)+SUMIF($O:$O,$C9,AJ:AJ)</f>
        <v>0</v>
      </c>
      <c r="E9" s="58">
        <f t="shared" si="1"/>
        <v>0</v>
      </c>
      <c r="F9" s="58">
        <f t="shared" si="1"/>
        <v>0</v>
      </c>
      <c r="G9" s="58">
        <f t="shared" si="1"/>
        <v>0</v>
      </c>
      <c r="H9" s="59">
        <f t="shared" si="1"/>
        <v>0</v>
      </c>
      <c r="I9" s="71">
        <f t="shared" si="2"/>
        <v>0</v>
      </c>
      <c r="J9" s="72">
        <f t="shared" si="3"/>
        <v>0</v>
      </c>
      <c r="K9" s="15">
        <f t="shared" si="4"/>
        <v>0</v>
      </c>
      <c r="L9" s="12">
        <f t="shared" si="5"/>
        <v>0</v>
      </c>
      <c r="N9" s="183" t="str">
        <f t="shared" si="6"/>
        <v/>
      </c>
      <c r="O9" s="184"/>
      <c r="P9" s="49">
        <v>6</v>
      </c>
      <c r="Q9" s="50">
        <f t="shared" ca="1" si="7"/>
        <v>0</v>
      </c>
      <c r="R9" s="74">
        <f t="shared" ca="1" si="7"/>
        <v>0</v>
      </c>
      <c r="S9">
        <f t="shared" si="8"/>
        <v>6</v>
      </c>
      <c r="T9">
        <f t="shared" si="9"/>
        <v>0</v>
      </c>
      <c r="U9">
        <f t="shared" si="10"/>
        <v>1</v>
      </c>
      <c r="V9" s="8"/>
      <c r="W9" s="8"/>
      <c r="AP9" t="str">
        <f t="shared" ca="1" si="11"/>
        <v>L.P EPINAL "B"</v>
      </c>
      <c r="AR9" s="46">
        <f t="shared" si="12"/>
        <v>0</v>
      </c>
      <c r="AS9" s="46">
        <f t="shared" si="13"/>
        <v>0</v>
      </c>
      <c r="AT9" s="46">
        <v>6</v>
      </c>
      <c r="AU9" s="41">
        <f t="shared" si="14"/>
        <v>10006</v>
      </c>
      <c r="AW9">
        <f t="shared" si="15"/>
        <v>10006</v>
      </c>
      <c r="AX9">
        <f t="shared" si="16"/>
        <v>0</v>
      </c>
      <c r="AY9">
        <f t="shared" si="17"/>
        <v>0</v>
      </c>
      <c r="AZ9">
        <f t="shared" si="18"/>
        <v>0</v>
      </c>
      <c r="BA9">
        <f t="shared" si="19"/>
        <v>0</v>
      </c>
      <c r="BB9">
        <f t="shared" si="20"/>
        <v>0</v>
      </c>
      <c r="BD9" t="s">
        <v>26</v>
      </c>
      <c r="BE9" s="44">
        <f>MATCH($BB$2,$AU$4:AU9,0)</f>
        <v>1</v>
      </c>
      <c r="BG9" s="40" t="str">
        <f t="shared" ca="1" si="21"/>
        <v>L.P EPINAL "B"</v>
      </c>
      <c r="BH9" s="45">
        <f t="shared" ca="1" si="22"/>
        <v>0</v>
      </c>
      <c r="BI9" s="45">
        <f t="shared" ca="1" si="23"/>
        <v>0</v>
      </c>
    </row>
    <row r="10" spans="1:61" ht="11.25" customHeight="1" thickBot="1" x14ac:dyDescent="0.35">
      <c r="C10" s="1"/>
      <c r="N10" s="39"/>
      <c r="O10" s="39"/>
      <c r="P10" s="39"/>
      <c r="Q10" s="39"/>
      <c r="R10" s="39"/>
      <c r="T10" s="179" t="s">
        <v>14</v>
      </c>
      <c r="U10" s="179"/>
      <c r="V10" s="179"/>
      <c r="W10" s="179"/>
      <c r="X10" s="179"/>
      <c r="Y10" s="179" t="s">
        <v>15</v>
      </c>
      <c r="Z10" s="179"/>
      <c r="AA10" s="179"/>
      <c r="AB10" s="179"/>
      <c r="AC10" s="179"/>
      <c r="AE10" s="179" t="s">
        <v>14</v>
      </c>
      <c r="AF10" s="179"/>
      <c r="AG10" s="179"/>
      <c r="AH10" s="179"/>
      <c r="AI10" s="179"/>
      <c r="AJ10" s="179" t="s">
        <v>15</v>
      </c>
      <c r="AK10" s="179"/>
      <c r="AL10" s="179"/>
      <c r="AM10" s="179"/>
      <c r="AN10" s="179"/>
    </row>
    <row r="11" spans="1:61" ht="15" thickBot="1" x14ac:dyDescent="0.35">
      <c r="A11" s="176" t="s">
        <v>104</v>
      </c>
      <c r="B11" s="177"/>
      <c r="C11" s="177"/>
      <c r="D11" s="177"/>
      <c r="E11" s="177"/>
      <c r="F11" s="178"/>
      <c r="M11" s="176" t="s">
        <v>125</v>
      </c>
      <c r="N11" s="177"/>
      <c r="O11" s="177"/>
      <c r="P11" s="177"/>
      <c r="Q11" s="177"/>
      <c r="R11" s="178"/>
      <c r="T11" s="89" t="s">
        <v>1</v>
      </c>
      <c r="U11" t="s">
        <v>13</v>
      </c>
      <c r="V11" s="90" t="s">
        <v>3</v>
      </c>
      <c r="W11" t="s">
        <v>4</v>
      </c>
      <c r="X11" s="91" t="s">
        <v>5</v>
      </c>
      <c r="Y11" s="41" t="s">
        <v>1</v>
      </c>
      <c r="Z11" s="41" t="s">
        <v>13</v>
      </c>
      <c r="AA11" s="41" t="s">
        <v>3</v>
      </c>
      <c r="AB11" s="41" t="s">
        <v>4</v>
      </c>
      <c r="AC11" s="41" t="s">
        <v>5</v>
      </c>
      <c r="AE11" t="s">
        <v>1</v>
      </c>
      <c r="AF11" t="s">
        <v>13</v>
      </c>
      <c r="AG11" t="s">
        <v>3</v>
      </c>
      <c r="AH11" t="s">
        <v>4</v>
      </c>
      <c r="AI11" t="s">
        <v>5</v>
      </c>
      <c r="AJ11" s="92" t="s">
        <v>1</v>
      </c>
      <c r="AK11" s="41" t="s">
        <v>13</v>
      </c>
      <c r="AL11" s="41" t="s">
        <v>3</v>
      </c>
      <c r="AM11" s="41" t="s">
        <v>4</v>
      </c>
      <c r="AN11" s="41" t="s">
        <v>5</v>
      </c>
    </row>
    <row r="12" spans="1:61" x14ac:dyDescent="0.3">
      <c r="A12" s="23" t="str">
        <f>C4</f>
        <v>L.P EPINAL "B"</v>
      </c>
      <c r="B12" s="24" t="s">
        <v>11</v>
      </c>
      <c r="C12" s="31" t="str">
        <f>C5</f>
        <v>VAL D'AJOL "A"</v>
      </c>
      <c r="D12" s="60"/>
      <c r="E12" s="20" t="s">
        <v>12</v>
      </c>
      <c r="F12" s="63"/>
      <c r="M12" s="23" t="str">
        <f>C4</f>
        <v>L.P EPINAL "B"</v>
      </c>
      <c r="N12" s="24" t="s">
        <v>11</v>
      </c>
      <c r="O12" s="25" t="str">
        <f>C8</f>
        <v>GERARDMER "A"</v>
      </c>
      <c r="P12" s="60"/>
      <c r="Q12" s="20" t="s">
        <v>12</v>
      </c>
      <c r="R12" s="63"/>
      <c r="T12">
        <f>IF(AND($D12&lt;&gt;19,$F12&lt;&gt;19,$D12&lt;&gt;""),1,0)</f>
        <v>0</v>
      </c>
      <c r="U12" s="8">
        <f>IF($D12&gt;$F12,1,0)</f>
        <v>0</v>
      </c>
      <c r="V12" s="93">
        <f>IF(X12 =1,0, IF($F12&gt;$D12,1,0))</f>
        <v>0</v>
      </c>
      <c r="W12">
        <f>IF(AND($D12=$F12,$D12&lt;&gt;""),1,0)</f>
        <v>0</v>
      </c>
      <c r="X12" s="91">
        <f>IF(AND($D12=0,$F12=19,$D12&lt;&gt;""),1,0)</f>
        <v>0</v>
      </c>
      <c r="Y12">
        <f>IF(AND($D12&lt;&gt;19,$F12&lt;&gt;19,$D12&lt;&gt;""),1,0)</f>
        <v>0</v>
      </c>
      <c r="Z12" s="8">
        <f>IF($D12&lt;$F12,1,0)</f>
        <v>0</v>
      </c>
      <c r="AA12" s="93">
        <f>IF(AC12=1,0,IF($F12&lt;$D12,1,0))</f>
        <v>0</v>
      </c>
      <c r="AB12">
        <f>IF(AND($D12=$F12,$D12&lt;&gt;""),1,0)</f>
        <v>0</v>
      </c>
      <c r="AC12">
        <f>IF(AND($D12=19,$F12=0,$D12&lt;&gt;""),1,0)</f>
        <v>0</v>
      </c>
      <c r="AE12">
        <f>IF(AND($P12&lt;&gt;19,$R12&lt;&gt;19,$P12&lt;&gt;""),1,0)</f>
        <v>0</v>
      </c>
      <c r="AF12" s="8">
        <f>IF($P12&gt;$R12,1,0)</f>
        <v>0</v>
      </c>
      <c r="AG12" s="93">
        <f>IF(AI12=1,0,IF($R12&gt;$P12,1,0))</f>
        <v>0</v>
      </c>
      <c r="AH12">
        <f>IF(AND($P12=$R12,$P12&lt;&gt;""),1,0)</f>
        <v>0</v>
      </c>
      <c r="AI12">
        <f>IF(AND($P12=0,$R12=19,$P12&lt;&gt;""),1,0)</f>
        <v>0</v>
      </c>
      <c r="AJ12">
        <f>IF(AND($P12&lt;&gt;19,$R12&lt;&gt;19,$P12&lt;&gt;""),1,0)</f>
        <v>0</v>
      </c>
      <c r="AK12" s="8">
        <f>IF($P12&lt;$R12,1,0)</f>
        <v>0</v>
      </c>
      <c r="AL12" s="93">
        <f>IF(AN12 =1,0,IF($R12&lt;$P12,1,0))</f>
        <v>0</v>
      </c>
      <c r="AM12">
        <f>IF(AND($P12=$R12,$P12&lt;&gt;""),1,0)</f>
        <v>0</v>
      </c>
      <c r="AN12">
        <f>IF(AND($P12=19,$R12=0,$P12&lt;&gt;""),1,0)</f>
        <v>0</v>
      </c>
    </row>
    <row r="13" spans="1:61" x14ac:dyDescent="0.3">
      <c r="A13" s="32" t="str">
        <f>C6</f>
        <v xml:space="preserve">THIEFOSSE </v>
      </c>
      <c r="B13" s="33" t="s">
        <v>11</v>
      </c>
      <c r="C13" s="34" t="str">
        <f>C7</f>
        <v>VDR "B"</v>
      </c>
      <c r="D13" s="61"/>
      <c r="E13" s="21" t="s">
        <v>12</v>
      </c>
      <c r="F13" s="64"/>
      <c r="M13" s="32" t="str">
        <f>C5</f>
        <v>VAL D'AJOL "A"</v>
      </c>
      <c r="N13" s="26" t="s">
        <v>11</v>
      </c>
      <c r="O13" s="27" t="str">
        <f>C7</f>
        <v>VDR "B"</v>
      </c>
      <c r="P13" s="61"/>
      <c r="Q13" s="21" t="s">
        <v>12</v>
      </c>
      <c r="R13" s="64"/>
      <c r="T13">
        <f t="shared" ref="T13:T28" si="24">IF(AND($D13&lt;&gt;19,$F13&lt;&gt;19,$D13&lt;&gt;""),1,0)</f>
        <v>0</v>
      </c>
      <c r="U13" s="8">
        <f t="shared" ref="U13:U28" si="25">IF($D13&gt;$F13,1,0)</f>
        <v>0</v>
      </c>
      <c r="V13" s="93">
        <f t="shared" ref="V13:V28" si="26">IF(X13 =1,0, IF($F13&gt;$D13,1,0))</f>
        <v>0</v>
      </c>
      <c r="W13">
        <f t="shared" ref="W13:W28" si="27">IF(AND($D13=$F13,$D13&lt;&gt;""),1,0)</f>
        <v>0</v>
      </c>
      <c r="X13" s="91">
        <f t="shared" ref="X13:X28" si="28">IF(AND($D13=0,$F13=19,$D13&lt;&gt;""),1,0)</f>
        <v>0</v>
      </c>
      <c r="Y13">
        <f t="shared" ref="Y13:Y28" si="29">IF(AND($D13&lt;&gt;19,$F13&lt;&gt;19,$D13&lt;&gt;""),1,0)</f>
        <v>0</v>
      </c>
      <c r="Z13" s="8">
        <f t="shared" ref="Z13:Z28" si="30">IF($D13&lt;$F13,1,0)</f>
        <v>0</v>
      </c>
      <c r="AA13" s="93">
        <f t="shared" ref="AA13:AA28" si="31">IF(AC13=1,0,IF($F13&lt;$D13,1,0))</f>
        <v>0</v>
      </c>
      <c r="AB13">
        <f t="shared" ref="AB13:AB28" si="32">IF(AND($D13=$F13,$D13&lt;&gt;""),1,0)</f>
        <v>0</v>
      </c>
      <c r="AC13">
        <f t="shared" ref="AC13:AC28" si="33">IF(AND($D13=19,$F13=0,$D13&lt;&gt;""),1,0)</f>
        <v>0</v>
      </c>
      <c r="AE13">
        <f t="shared" ref="AE13:AE28" si="34">IF(AND($P13&lt;&gt;19,$R13&lt;&gt;19,$P13&lt;&gt;""),1,0)</f>
        <v>0</v>
      </c>
      <c r="AF13" s="8">
        <f t="shared" ref="AF13:AF28" si="35">IF($P13&gt;$R13,1,0)</f>
        <v>0</v>
      </c>
      <c r="AG13" s="93">
        <f t="shared" ref="AG13:AG28" si="36">IF(AI13=1,0,IF($R13&gt;$P13,1,0))</f>
        <v>0</v>
      </c>
      <c r="AH13">
        <f t="shared" ref="AH13:AH28" si="37">IF(AND($P13=$R13,$P13&lt;&gt;""),1,0)</f>
        <v>0</v>
      </c>
      <c r="AI13">
        <f t="shared" ref="AI13:AI28" si="38">IF(AND($P13=0,$R13=19,$P13&lt;&gt;""),1,0)</f>
        <v>0</v>
      </c>
      <c r="AJ13">
        <f t="shared" ref="AJ13:AJ28" si="39">IF(AND($P13&lt;&gt;19,$R13&lt;&gt;19,$P13&lt;&gt;""),1,0)</f>
        <v>0</v>
      </c>
      <c r="AK13" s="8">
        <f t="shared" ref="AK13:AK28" si="40">IF($P13&lt;$R13,1,0)</f>
        <v>0</v>
      </c>
      <c r="AL13" s="93">
        <f t="shared" ref="AL13:AL28" si="41">IF(AN13 =1,0,IF($R13&lt;$P13,1,0))</f>
        <v>0</v>
      </c>
      <c r="AM13">
        <f t="shared" ref="AM13:AM28" si="42">IF(AND($P13=$R13,$P13&lt;&gt;""),1,0)</f>
        <v>0</v>
      </c>
      <c r="AN13">
        <f t="shared" ref="AN13:AN28" si="43">IF(AND($P13=19,$R13=0,$P13&lt;&gt;""),1,0)</f>
        <v>0</v>
      </c>
    </row>
    <row r="14" spans="1:61" ht="15" thickBot="1" x14ac:dyDescent="0.35">
      <c r="A14" s="28" t="str">
        <f>C8</f>
        <v>GERARDMER "A"</v>
      </c>
      <c r="B14" s="29" t="s">
        <v>11</v>
      </c>
      <c r="C14" s="35" t="str">
        <f>C9</f>
        <v>RAON L'ETAPE "B"</v>
      </c>
      <c r="D14" s="62"/>
      <c r="E14" s="22" t="s">
        <v>12</v>
      </c>
      <c r="F14" s="65"/>
      <c r="M14" s="28" t="str">
        <f>C6</f>
        <v xml:space="preserve">THIEFOSSE </v>
      </c>
      <c r="N14" s="29" t="s">
        <v>11</v>
      </c>
      <c r="O14" s="30" t="str">
        <f>C9</f>
        <v>RAON L'ETAPE "B"</v>
      </c>
      <c r="P14" s="62"/>
      <c r="Q14" s="22" t="s">
        <v>12</v>
      </c>
      <c r="R14" s="65"/>
      <c r="T14">
        <f t="shared" si="24"/>
        <v>0</v>
      </c>
      <c r="U14" s="8">
        <f t="shared" si="25"/>
        <v>0</v>
      </c>
      <c r="V14" s="93">
        <f t="shared" si="26"/>
        <v>0</v>
      </c>
      <c r="W14">
        <f t="shared" si="27"/>
        <v>0</v>
      </c>
      <c r="X14" s="91">
        <f t="shared" si="28"/>
        <v>0</v>
      </c>
      <c r="Y14">
        <f t="shared" si="29"/>
        <v>0</v>
      </c>
      <c r="Z14" s="8">
        <f t="shared" si="30"/>
        <v>0</v>
      </c>
      <c r="AA14" s="93">
        <f t="shared" si="31"/>
        <v>0</v>
      </c>
      <c r="AB14">
        <f t="shared" si="32"/>
        <v>0</v>
      </c>
      <c r="AC14">
        <f t="shared" si="33"/>
        <v>0</v>
      </c>
      <c r="AE14">
        <f t="shared" si="34"/>
        <v>0</v>
      </c>
      <c r="AF14" s="8">
        <f t="shared" si="35"/>
        <v>0</v>
      </c>
      <c r="AG14" s="93">
        <f t="shared" si="36"/>
        <v>0</v>
      </c>
      <c r="AH14">
        <f t="shared" si="37"/>
        <v>0</v>
      </c>
      <c r="AI14">
        <f t="shared" si="38"/>
        <v>0</v>
      </c>
      <c r="AJ14">
        <f t="shared" si="39"/>
        <v>0</v>
      </c>
      <c r="AK14" s="8">
        <f t="shared" si="40"/>
        <v>0</v>
      </c>
      <c r="AL14" s="93">
        <f t="shared" si="41"/>
        <v>0</v>
      </c>
      <c r="AM14">
        <f t="shared" si="42"/>
        <v>0</v>
      </c>
      <c r="AN14">
        <f t="shared" si="43"/>
        <v>0</v>
      </c>
    </row>
    <row r="15" spans="1:61" ht="15" thickBot="1" x14ac:dyDescent="0.35">
      <c r="A15" s="2"/>
      <c r="B15" s="3"/>
      <c r="C15" s="3"/>
      <c r="D15" s="4"/>
      <c r="E15" s="5"/>
      <c r="F15" s="77"/>
      <c r="M15" s="6"/>
      <c r="N15" s="6"/>
      <c r="O15" s="6"/>
      <c r="Q15" s="7"/>
      <c r="T15">
        <f t="shared" si="24"/>
        <v>0</v>
      </c>
      <c r="U15" s="8">
        <f t="shared" si="25"/>
        <v>0</v>
      </c>
      <c r="V15" s="93">
        <f t="shared" si="26"/>
        <v>0</v>
      </c>
      <c r="W15">
        <f t="shared" si="27"/>
        <v>0</v>
      </c>
      <c r="X15" s="91">
        <f t="shared" si="28"/>
        <v>0</v>
      </c>
      <c r="Y15">
        <f t="shared" si="29"/>
        <v>0</v>
      </c>
      <c r="Z15" s="8">
        <f t="shared" si="30"/>
        <v>0</v>
      </c>
      <c r="AA15" s="93">
        <f t="shared" si="31"/>
        <v>0</v>
      </c>
      <c r="AB15">
        <f t="shared" si="32"/>
        <v>0</v>
      </c>
      <c r="AC15">
        <f t="shared" si="33"/>
        <v>0</v>
      </c>
      <c r="AE15">
        <f t="shared" si="34"/>
        <v>0</v>
      </c>
      <c r="AF15" s="8">
        <f t="shared" si="35"/>
        <v>0</v>
      </c>
      <c r="AG15" s="93">
        <f t="shared" si="36"/>
        <v>0</v>
      </c>
      <c r="AH15">
        <f t="shared" si="37"/>
        <v>0</v>
      </c>
      <c r="AI15">
        <f t="shared" si="38"/>
        <v>0</v>
      </c>
      <c r="AJ15">
        <f t="shared" si="39"/>
        <v>0</v>
      </c>
      <c r="AK15" s="8">
        <f t="shared" si="40"/>
        <v>0</v>
      </c>
      <c r="AL15" s="93">
        <f t="shared" si="41"/>
        <v>0</v>
      </c>
      <c r="AM15">
        <f t="shared" si="42"/>
        <v>0</v>
      </c>
      <c r="AN15">
        <f t="shared" si="43"/>
        <v>0</v>
      </c>
    </row>
    <row r="16" spans="1:61" ht="15" thickBot="1" x14ac:dyDescent="0.35">
      <c r="A16" s="176" t="s">
        <v>105</v>
      </c>
      <c r="B16" s="177"/>
      <c r="C16" s="177"/>
      <c r="D16" s="177"/>
      <c r="E16" s="177"/>
      <c r="F16" s="178"/>
      <c r="M16" s="176" t="s">
        <v>113</v>
      </c>
      <c r="N16" s="177"/>
      <c r="O16" s="177"/>
      <c r="P16" s="177"/>
      <c r="Q16" s="177"/>
      <c r="R16" s="178"/>
      <c r="T16">
        <f t="shared" si="24"/>
        <v>0</v>
      </c>
      <c r="U16" s="8">
        <f t="shared" si="25"/>
        <v>0</v>
      </c>
      <c r="V16" s="93">
        <f t="shared" si="26"/>
        <v>0</v>
      </c>
      <c r="W16">
        <f t="shared" si="27"/>
        <v>0</v>
      </c>
      <c r="X16" s="91">
        <f t="shared" si="28"/>
        <v>0</v>
      </c>
      <c r="Y16">
        <f t="shared" si="29"/>
        <v>0</v>
      </c>
      <c r="Z16" s="8">
        <f t="shared" si="30"/>
        <v>0</v>
      </c>
      <c r="AA16" s="93">
        <f t="shared" si="31"/>
        <v>0</v>
      </c>
      <c r="AB16">
        <f t="shared" si="32"/>
        <v>0</v>
      </c>
      <c r="AC16">
        <f t="shared" si="33"/>
        <v>0</v>
      </c>
      <c r="AE16">
        <f t="shared" si="34"/>
        <v>0</v>
      </c>
      <c r="AF16" s="8">
        <f t="shared" si="35"/>
        <v>0</v>
      </c>
      <c r="AG16" s="93">
        <f t="shared" si="36"/>
        <v>0</v>
      </c>
      <c r="AH16">
        <f t="shared" si="37"/>
        <v>0</v>
      </c>
      <c r="AI16">
        <f t="shared" si="38"/>
        <v>0</v>
      </c>
      <c r="AJ16">
        <f t="shared" si="39"/>
        <v>0</v>
      </c>
      <c r="AK16" s="8">
        <f t="shared" si="40"/>
        <v>0</v>
      </c>
      <c r="AL16" s="93">
        <f t="shared" si="41"/>
        <v>0</v>
      </c>
      <c r="AM16">
        <f t="shared" si="42"/>
        <v>0</v>
      </c>
      <c r="AN16">
        <f t="shared" si="43"/>
        <v>0</v>
      </c>
    </row>
    <row r="17" spans="1:40" x14ac:dyDescent="0.3">
      <c r="A17" s="23" t="str">
        <f>C4</f>
        <v>L.P EPINAL "B"</v>
      </c>
      <c r="B17" s="24" t="s">
        <v>11</v>
      </c>
      <c r="C17" s="31" t="str">
        <f>C6</f>
        <v xml:space="preserve">THIEFOSSE </v>
      </c>
      <c r="D17" s="60"/>
      <c r="E17" s="20" t="s">
        <v>12</v>
      </c>
      <c r="F17" s="63"/>
      <c r="M17" s="23" t="str">
        <f>C4</f>
        <v>L.P EPINAL "B"</v>
      </c>
      <c r="N17" s="24" t="s">
        <v>11</v>
      </c>
      <c r="O17" s="25" t="str">
        <f>C9</f>
        <v>RAON L'ETAPE "B"</v>
      </c>
      <c r="P17" s="60"/>
      <c r="Q17" s="20" t="s">
        <v>12</v>
      </c>
      <c r="R17" s="63"/>
      <c r="T17">
        <f t="shared" si="24"/>
        <v>0</v>
      </c>
      <c r="U17" s="8">
        <f t="shared" si="25"/>
        <v>0</v>
      </c>
      <c r="V17" s="93">
        <f t="shared" si="26"/>
        <v>0</v>
      </c>
      <c r="W17">
        <f t="shared" si="27"/>
        <v>0</v>
      </c>
      <c r="X17" s="91">
        <f t="shared" si="28"/>
        <v>0</v>
      </c>
      <c r="Y17">
        <f t="shared" si="29"/>
        <v>0</v>
      </c>
      <c r="Z17" s="8">
        <f t="shared" si="30"/>
        <v>0</v>
      </c>
      <c r="AA17" s="93">
        <f t="shared" si="31"/>
        <v>0</v>
      </c>
      <c r="AB17">
        <f t="shared" si="32"/>
        <v>0</v>
      </c>
      <c r="AC17">
        <f t="shared" si="33"/>
        <v>0</v>
      </c>
      <c r="AE17">
        <f t="shared" si="34"/>
        <v>0</v>
      </c>
      <c r="AF17" s="8">
        <f t="shared" si="35"/>
        <v>0</v>
      </c>
      <c r="AG17" s="93">
        <f t="shared" si="36"/>
        <v>0</v>
      </c>
      <c r="AH17">
        <f t="shared" si="37"/>
        <v>0</v>
      </c>
      <c r="AI17">
        <f t="shared" si="38"/>
        <v>0</v>
      </c>
      <c r="AJ17">
        <f t="shared" si="39"/>
        <v>0</v>
      </c>
      <c r="AK17" s="8">
        <f t="shared" si="40"/>
        <v>0</v>
      </c>
      <c r="AL17" s="93">
        <f t="shared" si="41"/>
        <v>0</v>
      </c>
      <c r="AM17">
        <f t="shared" si="42"/>
        <v>0</v>
      </c>
      <c r="AN17">
        <f t="shared" si="43"/>
        <v>0</v>
      </c>
    </row>
    <row r="18" spans="1:40" x14ac:dyDescent="0.3">
      <c r="A18" s="32" t="str">
        <f>C8</f>
        <v>GERARDMER "A"</v>
      </c>
      <c r="B18" s="33" t="s">
        <v>11</v>
      </c>
      <c r="C18" s="78" t="str">
        <f>C5</f>
        <v>VAL D'AJOL "A"</v>
      </c>
      <c r="D18" s="61"/>
      <c r="E18" s="21" t="s">
        <v>12</v>
      </c>
      <c r="F18" s="64"/>
      <c r="M18" s="32" t="str">
        <f>C5</f>
        <v>VAL D'AJOL "A"</v>
      </c>
      <c r="N18" s="26" t="s">
        <v>11</v>
      </c>
      <c r="O18" s="27" t="str">
        <f>C6</f>
        <v xml:space="preserve">THIEFOSSE </v>
      </c>
      <c r="P18" s="61"/>
      <c r="Q18" s="21" t="s">
        <v>12</v>
      </c>
      <c r="R18" s="64"/>
      <c r="T18">
        <f t="shared" si="24"/>
        <v>0</v>
      </c>
      <c r="U18" s="8">
        <f t="shared" si="25"/>
        <v>0</v>
      </c>
      <c r="V18" s="93">
        <f t="shared" si="26"/>
        <v>0</v>
      </c>
      <c r="W18">
        <f t="shared" si="27"/>
        <v>0</v>
      </c>
      <c r="X18" s="91">
        <f t="shared" si="28"/>
        <v>0</v>
      </c>
      <c r="Y18">
        <f t="shared" si="29"/>
        <v>0</v>
      </c>
      <c r="Z18" s="8">
        <f t="shared" si="30"/>
        <v>0</v>
      </c>
      <c r="AA18" s="93">
        <f t="shared" si="31"/>
        <v>0</v>
      </c>
      <c r="AB18">
        <f t="shared" si="32"/>
        <v>0</v>
      </c>
      <c r="AC18">
        <f t="shared" si="33"/>
        <v>0</v>
      </c>
      <c r="AE18">
        <f t="shared" si="34"/>
        <v>0</v>
      </c>
      <c r="AF18" s="8">
        <f t="shared" si="35"/>
        <v>0</v>
      </c>
      <c r="AG18" s="93">
        <f t="shared" si="36"/>
        <v>0</v>
      </c>
      <c r="AH18">
        <f t="shared" si="37"/>
        <v>0</v>
      </c>
      <c r="AI18">
        <f t="shared" si="38"/>
        <v>0</v>
      </c>
      <c r="AJ18">
        <f t="shared" si="39"/>
        <v>0</v>
      </c>
      <c r="AK18" s="8">
        <f t="shared" si="40"/>
        <v>0</v>
      </c>
      <c r="AL18" s="93">
        <f t="shared" si="41"/>
        <v>0</v>
      </c>
      <c r="AM18">
        <f t="shared" si="42"/>
        <v>0</v>
      </c>
      <c r="AN18">
        <f t="shared" si="43"/>
        <v>0</v>
      </c>
    </row>
    <row r="19" spans="1:40" ht="15" thickBot="1" x14ac:dyDescent="0.35">
      <c r="A19" s="28" t="str">
        <f>C7</f>
        <v>VDR "B"</v>
      </c>
      <c r="B19" s="29" t="s">
        <v>11</v>
      </c>
      <c r="C19" s="30" t="str">
        <f>C9</f>
        <v>RAON L'ETAPE "B"</v>
      </c>
      <c r="D19" s="62"/>
      <c r="E19" s="22" t="s">
        <v>12</v>
      </c>
      <c r="F19" s="65"/>
      <c r="M19" s="28" t="str">
        <f>C7</f>
        <v>VDR "B"</v>
      </c>
      <c r="N19" s="29" t="s">
        <v>11</v>
      </c>
      <c r="O19" s="30" t="str">
        <f>C8</f>
        <v>GERARDMER "A"</v>
      </c>
      <c r="P19" s="62"/>
      <c r="Q19" s="22" t="s">
        <v>12</v>
      </c>
      <c r="R19" s="65"/>
      <c r="T19">
        <f t="shared" si="24"/>
        <v>0</v>
      </c>
      <c r="U19" s="8">
        <f t="shared" si="25"/>
        <v>0</v>
      </c>
      <c r="V19" s="93">
        <f t="shared" si="26"/>
        <v>0</v>
      </c>
      <c r="W19">
        <f t="shared" si="27"/>
        <v>0</v>
      </c>
      <c r="X19" s="91">
        <f t="shared" si="28"/>
        <v>0</v>
      </c>
      <c r="Y19">
        <f t="shared" si="29"/>
        <v>0</v>
      </c>
      <c r="Z19" s="8">
        <f t="shared" si="30"/>
        <v>0</v>
      </c>
      <c r="AA19" s="93">
        <f t="shared" si="31"/>
        <v>0</v>
      </c>
      <c r="AB19">
        <f t="shared" si="32"/>
        <v>0</v>
      </c>
      <c r="AC19">
        <f t="shared" si="33"/>
        <v>0</v>
      </c>
      <c r="AE19">
        <f t="shared" si="34"/>
        <v>0</v>
      </c>
      <c r="AF19" s="8">
        <f t="shared" si="35"/>
        <v>0</v>
      </c>
      <c r="AG19" s="93">
        <f t="shared" si="36"/>
        <v>0</v>
      </c>
      <c r="AH19">
        <f t="shared" si="37"/>
        <v>0</v>
      </c>
      <c r="AI19">
        <f t="shared" si="38"/>
        <v>0</v>
      </c>
      <c r="AJ19">
        <f t="shared" si="39"/>
        <v>0</v>
      </c>
      <c r="AK19" s="8">
        <f t="shared" si="40"/>
        <v>0</v>
      </c>
      <c r="AL19" s="93">
        <f t="shared" si="41"/>
        <v>0</v>
      </c>
      <c r="AM19">
        <f t="shared" si="42"/>
        <v>0</v>
      </c>
      <c r="AN19">
        <f t="shared" si="43"/>
        <v>0</v>
      </c>
    </row>
    <row r="20" spans="1:40" ht="15" thickBot="1" x14ac:dyDescent="0.35">
      <c r="M20" s="6"/>
      <c r="N20" s="6"/>
      <c r="O20" s="6"/>
      <c r="Q20" s="7"/>
      <c r="T20">
        <f t="shared" si="24"/>
        <v>0</v>
      </c>
      <c r="U20" s="8">
        <f t="shared" si="25"/>
        <v>0</v>
      </c>
      <c r="V20" s="93">
        <f t="shared" si="26"/>
        <v>0</v>
      </c>
      <c r="W20">
        <f t="shared" si="27"/>
        <v>0</v>
      </c>
      <c r="X20" s="91">
        <f t="shared" si="28"/>
        <v>0</v>
      </c>
      <c r="Y20">
        <f t="shared" si="29"/>
        <v>0</v>
      </c>
      <c r="Z20" s="8">
        <f t="shared" si="30"/>
        <v>0</v>
      </c>
      <c r="AA20" s="93">
        <f t="shared" si="31"/>
        <v>0</v>
      </c>
      <c r="AB20">
        <f t="shared" si="32"/>
        <v>0</v>
      </c>
      <c r="AC20">
        <f t="shared" si="33"/>
        <v>0</v>
      </c>
      <c r="AE20">
        <f t="shared" si="34"/>
        <v>0</v>
      </c>
      <c r="AF20" s="8">
        <f t="shared" si="35"/>
        <v>0</v>
      </c>
      <c r="AG20" s="93">
        <f t="shared" si="36"/>
        <v>0</v>
      </c>
      <c r="AH20">
        <f t="shared" si="37"/>
        <v>0</v>
      </c>
      <c r="AI20">
        <f t="shared" si="38"/>
        <v>0</v>
      </c>
      <c r="AJ20">
        <f t="shared" si="39"/>
        <v>0</v>
      </c>
      <c r="AK20" s="8">
        <f t="shared" si="40"/>
        <v>0</v>
      </c>
      <c r="AL20" s="93">
        <f t="shared" si="41"/>
        <v>0</v>
      </c>
      <c r="AM20">
        <f t="shared" si="42"/>
        <v>0</v>
      </c>
      <c r="AN20">
        <f t="shared" si="43"/>
        <v>0</v>
      </c>
    </row>
    <row r="21" spans="1:40" ht="15" thickBot="1" x14ac:dyDescent="0.35">
      <c r="A21" s="176" t="s">
        <v>124</v>
      </c>
      <c r="B21" s="177"/>
      <c r="C21" s="177"/>
      <c r="D21" s="177"/>
      <c r="E21" s="177"/>
      <c r="F21" s="178"/>
      <c r="T21">
        <f t="shared" si="24"/>
        <v>0</v>
      </c>
      <c r="U21" s="8">
        <f t="shared" si="25"/>
        <v>0</v>
      </c>
      <c r="V21" s="93">
        <f t="shared" si="26"/>
        <v>0</v>
      </c>
      <c r="W21">
        <f t="shared" si="27"/>
        <v>0</v>
      </c>
      <c r="X21" s="91">
        <f t="shared" si="28"/>
        <v>0</v>
      </c>
      <c r="Y21">
        <f t="shared" si="29"/>
        <v>0</v>
      </c>
      <c r="Z21" s="8">
        <f t="shared" si="30"/>
        <v>0</v>
      </c>
      <c r="AA21" s="93">
        <f t="shared" si="31"/>
        <v>0</v>
      </c>
      <c r="AB21">
        <f t="shared" si="32"/>
        <v>0</v>
      </c>
      <c r="AC21">
        <f t="shared" si="33"/>
        <v>0</v>
      </c>
      <c r="AE21">
        <f t="shared" si="34"/>
        <v>0</v>
      </c>
      <c r="AF21" s="8">
        <f t="shared" si="35"/>
        <v>0</v>
      </c>
      <c r="AG21" s="93">
        <f t="shared" si="36"/>
        <v>0</v>
      </c>
      <c r="AH21">
        <f t="shared" si="37"/>
        <v>0</v>
      </c>
      <c r="AI21">
        <f t="shared" si="38"/>
        <v>0</v>
      </c>
      <c r="AJ21">
        <f t="shared" si="39"/>
        <v>0</v>
      </c>
      <c r="AK21" s="8">
        <f t="shared" si="40"/>
        <v>0</v>
      </c>
      <c r="AL21" s="93">
        <f t="shared" si="41"/>
        <v>0</v>
      </c>
      <c r="AM21">
        <f t="shared" si="42"/>
        <v>0</v>
      </c>
      <c r="AN21">
        <f t="shared" si="43"/>
        <v>0</v>
      </c>
    </row>
    <row r="22" spans="1:40" x14ac:dyDescent="0.3">
      <c r="A22" s="79" t="str">
        <f>C4</f>
        <v>L.P EPINAL "B"</v>
      </c>
      <c r="B22" s="80" t="s">
        <v>11</v>
      </c>
      <c r="C22" s="81" t="str">
        <f>C7</f>
        <v>VDR "B"</v>
      </c>
      <c r="D22" s="60"/>
      <c r="E22" s="20" t="s">
        <v>12</v>
      </c>
      <c r="F22" s="63"/>
      <c r="T22">
        <f t="shared" si="24"/>
        <v>0</v>
      </c>
      <c r="U22" s="8">
        <f t="shared" si="25"/>
        <v>0</v>
      </c>
      <c r="V22" s="93">
        <f t="shared" si="26"/>
        <v>0</v>
      </c>
      <c r="W22">
        <f t="shared" si="27"/>
        <v>0</v>
      </c>
      <c r="X22" s="91">
        <f t="shared" si="28"/>
        <v>0</v>
      </c>
      <c r="Y22">
        <f t="shared" si="29"/>
        <v>0</v>
      </c>
      <c r="Z22" s="8">
        <f t="shared" si="30"/>
        <v>0</v>
      </c>
      <c r="AA22" s="93">
        <f t="shared" si="31"/>
        <v>0</v>
      </c>
      <c r="AB22">
        <f t="shared" si="32"/>
        <v>0</v>
      </c>
      <c r="AC22">
        <f t="shared" si="33"/>
        <v>0</v>
      </c>
      <c r="AE22">
        <f t="shared" si="34"/>
        <v>0</v>
      </c>
      <c r="AF22" s="8">
        <f t="shared" si="35"/>
        <v>0</v>
      </c>
      <c r="AG22" s="93">
        <f t="shared" si="36"/>
        <v>0</v>
      </c>
      <c r="AH22">
        <f t="shared" si="37"/>
        <v>0</v>
      </c>
      <c r="AI22">
        <f t="shared" si="38"/>
        <v>0</v>
      </c>
      <c r="AJ22">
        <f t="shared" si="39"/>
        <v>0</v>
      </c>
      <c r="AK22" s="8">
        <f t="shared" si="40"/>
        <v>0</v>
      </c>
      <c r="AL22" s="93">
        <f t="shared" si="41"/>
        <v>0</v>
      </c>
      <c r="AM22">
        <f t="shared" si="42"/>
        <v>0</v>
      </c>
      <c r="AN22">
        <f t="shared" si="43"/>
        <v>0</v>
      </c>
    </row>
    <row r="23" spans="1:40" x14ac:dyDescent="0.3">
      <c r="A23" s="32" t="str">
        <f>C5</f>
        <v>VAL D'AJOL "A"</v>
      </c>
      <c r="B23" s="26" t="s">
        <v>11</v>
      </c>
      <c r="C23" s="27" t="str">
        <f>C9</f>
        <v>RAON L'ETAPE "B"</v>
      </c>
      <c r="D23" s="61"/>
      <c r="E23" s="21" t="s">
        <v>12</v>
      </c>
      <c r="F23" s="64"/>
      <c r="T23">
        <f t="shared" si="24"/>
        <v>0</v>
      </c>
      <c r="U23" s="8">
        <f t="shared" si="25"/>
        <v>0</v>
      </c>
      <c r="V23" s="93">
        <f t="shared" si="26"/>
        <v>0</v>
      </c>
      <c r="W23">
        <f t="shared" si="27"/>
        <v>0</v>
      </c>
      <c r="X23" s="91">
        <f t="shared" si="28"/>
        <v>0</v>
      </c>
      <c r="Y23">
        <f t="shared" si="29"/>
        <v>0</v>
      </c>
      <c r="Z23" s="8">
        <f t="shared" si="30"/>
        <v>0</v>
      </c>
      <c r="AA23" s="93">
        <f t="shared" si="31"/>
        <v>0</v>
      </c>
      <c r="AB23">
        <f t="shared" si="32"/>
        <v>0</v>
      </c>
      <c r="AC23">
        <f t="shared" si="33"/>
        <v>0</v>
      </c>
      <c r="AE23">
        <f t="shared" si="34"/>
        <v>0</v>
      </c>
      <c r="AF23" s="8">
        <f t="shared" si="35"/>
        <v>0</v>
      </c>
      <c r="AG23" s="93">
        <f t="shared" si="36"/>
        <v>0</v>
      </c>
      <c r="AH23">
        <f t="shared" si="37"/>
        <v>0</v>
      </c>
      <c r="AI23">
        <f t="shared" si="38"/>
        <v>0</v>
      </c>
      <c r="AJ23">
        <f t="shared" si="39"/>
        <v>0</v>
      </c>
      <c r="AK23" s="8">
        <f t="shared" si="40"/>
        <v>0</v>
      </c>
      <c r="AL23" s="93">
        <f t="shared" si="41"/>
        <v>0</v>
      </c>
      <c r="AM23">
        <f t="shared" si="42"/>
        <v>0</v>
      </c>
      <c r="AN23">
        <f t="shared" si="43"/>
        <v>0</v>
      </c>
    </row>
    <row r="24" spans="1:40" ht="15" thickBot="1" x14ac:dyDescent="0.35">
      <c r="A24" s="28" t="str">
        <f>C6</f>
        <v xml:space="preserve">THIEFOSSE </v>
      </c>
      <c r="B24" s="29" t="s">
        <v>11</v>
      </c>
      <c r="C24" s="30" t="str">
        <f>C8</f>
        <v>GERARDMER "A"</v>
      </c>
      <c r="D24" s="62"/>
      <c r="E24" s="22" t="s">
        <v>12</v>
      </c>
      <c r="F24" s="65"/>
      <c r="T24">
        <f t="shared" si="24"/>
        <v>0</v>
      </c>
      <c r="U24" s="8">
        <f t="shared" si="25"/>
        <v>0</v>
      </c>
      <c r="V24" s="93">
        <f t="shared" si="26"/>
        <v>0</v>
      </c>
      <c r="W24">
        <f t="shared" si="27"/>
        <v>0</v>
      </c>
      <c r="X24" s="91">
        <f t="shared" si="28"/>
        <v>0</v>
      </c>
      <c r="Y24">
        <f t="shared" si="29"/>
        <v>0</v>
      </c>
      <c r="Z24" s="8">
        <f t="shared" si="30"/>
        <v>0</v>
      </c>
      <c r="AA24" s="93">
        <f t="shared" si="31"/>
        <v>0</v>
      </c>
      <c r="AB24">
        <f t="shared" si="32"/>
        <v>0</v>
      </c>
      <c r="AC24">
        <f t="shared" si="33"/>
        <v>0</v>
      </c>
      <c r="AE24">
        <f t="shared" si="34"/>
        <v>0</v>
      </c>
      <c r="AF24" s="8">
        <f t="shared" si="35"/>
        <v>0</v>
      </c>
      <c r="AG24" s="93">
        <f t="shared" si="36"/>
        <v>0</v>
      </c>
      <c r="AH24">
        <f t="shared" si="37"/>
        <v>0</v>
      </c>
      <c r="AI24">
        <f t="shared" si="38"/>
        <v>0</v>
      </c>
      <c r="AJ24">
        <f t="shared" si="39"/>
        <v>0</v>
      </c>
      <c r="AK24" s="8">
        <f t="shared" si="40"/>
        <v>0</v>
      </c>
      <c r="AL24" s="93">
        <f t="shared" si="41"/>
        <v>0</v>
      </c>
      <c r="AM24">
        <f t="shared" si="42"/>
        <v>0</v>
      </c>
      <c r="AN24">
        <f t="shared" si="43"/>
        <v>0</v>
      </c>
    </row>
    <row r="25" spans="1:40" x14ac:dyDescent="0.3">
      <c r="M25" s="47"/>
      <c r="T25">
        <f t="shared" si="24"/>
        <v>0</v>
      </c>
      <c r="U25" s="8">
        <f t="shared" si="25"/>
        <v>0</v>
      </c>
      <c r="V25" s="93">
        <f t="shared" si="26"/>
        <v>0</v>
      </c>
      <c r="W25">
        <f t="shared" si="27"/>
        <v>0</v>
      </c>
      <c r="X25" s="91">
        <f t="shared" si="28"/>
        <v>0</v>
      </c>
      <c r="Y25">
        <f t="shared" si="29"/>
        <v>0</v>
      </c>
      <c r="Z25" s="8">
        <f t="shared" si="30"/>
        <v>0</v>
      </c>
      <c r="AA25" s="93">
        <f t="shared" si="31"/>
        <v>0</v>
      </c>
      <c r="AB25">
        <f t="shared" si="32"/>
        <v>0</v>
      </c>
      <c r="AC25">
        <f t="shared" si="33"/>
        <v>0</v>
      </c>
      <c r="AE25">
        <f t="shared" si="34"/>
        <v>0</v>
      </c>
      <c r="AF25" s="8">
        <f t="shared" si="35"/>
        <v>0</v>
      </c>
      <c r="AG25" s="93">
        <f t="shared" si="36"/>
        <v>0</v>
      </c>
      <c r="AH25">
        <f t="shared" si="37"/>
        <v>0</v>
      </c>
      <c r="AI25">
        <f t="shared" si="38"/>
        <v>0</v>
      </c>
      <c r="AJ25">
        <f t="shared" si="39"/>
        <v>0</v>
      </c>
      <c r="AK25" s="8">
        <f t="shared" si="40"/>
        <v>0</v>
      </c>
      <c r="AL25" s="93">
        <f t="shared" si="41"/>
        <v>0</v>
      </c>
      <c r="AM25">
        <f t="shared" si="42"/>
        <v>0</v>
      </c>
      <c r="AN25">
        <f t="shared" si="43"/>
        <v>0</v>
      </c>
    </row>
    <row r="26" spans="1:40" x14ac:dyDescent="0.3">
      <c r="A26" s="37"/>
      <c r="B26" s="37"/>
      <c r="C26" s="37"/>
      <c r="D26" s="37"/>
      <c r="E26" s="37"/>
      <c r="F26" s="38"/>
      <c r="M26" s="47"/>
      <c r="T26">
        <f t="shared" si="24"/>
        <v>0</v>
      </c>
      <c r="U26" s="8">
        <f t="shared" si="25"/>
        <v>0</v>
      </c>
      <c r="V26" s="93">
        <f t="shared" si="26"/>
        <v>0</v>
      </c>
      <c r="W26">
        <f t="shared" si="27"/>
        <v>0</v>
      </c>
      <c r="X26" s="91">
        <f t="shared" si="28"/>
        <v>0</v>
      </c>
      <c r="Y26">
        <f t="shared" si="29"/>
        <v>0</v>
      </c>
      <c r="Z26" s="8">
        <f t="shared" si="30"/>
        <v>0</v>
      </c>
      <c r="AA26" s="93">
        <f t="shared" si="31"/>
        <v>0</v>
      </c>
      <c r="AB26">
        <f t="shared" si="32"/>
        <v>0</v>
      </c>
      <c r="AC26">
        <f t="shared" si="33"/>
        <v>0</v>
      </c>
      <c r="AE26">
        <f t="shared" si="34"/>
        <v>0</v>
      </c>
      <c r="AF26" s="8">
        <f t="shared" si="35"/>
        <v>0</v>
      </c>
      <c r="AG26" s="93">
        <f t="shared" si="36"/>
        <v>0</v>
      </c>
      <c r="AH26">
        <f t="shared" si="37"/>
        <v>0</v>
      </c>
      <c r="AI26">
        <f t="shared" si="38"/>
        <v>0</v>
      </c>
      <c r="AJ26">
        <f t="shared" si="39"/>
        <v>0</v>
      </c>
      <c r="AK26" s="8">
        <f t="shared" si="40"/>
        <v>0</v>
      </c>
      <c r="AL26" s="93">
        <f t="shared" si="41"/>
        <v>0</v>
      </c>
      <c r="AM26">
        <f t="shared" si="42"/>
        <v>0</v>
      </c>
      <c r="AN26">
        <f t="shared" si="43"/>
        <v>0</v>
      </c>
    </row>
    <row r="27" spans="1:40" x14ac:dyDescent="0.3">
      <c r="A27" s="37"/>
      <c r="B27" s="37"/>
      <c r="C27" s="37"/>
      <c r="D27" s="37"/>
      <c r="E27" s="37"/>
      <c r="F27" s="38"/>
      <c r="M27" s="47"/>
      <c r="T27">
        <f t="shared" si="24"/>
        <v>0</v>
      </c>
      <c r="U27" s="8">
        <f t="shared" si="25"/>
        <v>0</v>
      </c>
      <c r="V27" s="93">
        <f t="shared" si="26"/>
        <v>0</v>
      </c>
      <c r="W27">
        <f t="shared" si="27"/>
        <v>0</v>
      </c>
      <c r="X27" s="91">
        <f t="shared" si="28"/>
        <v>0</v>
      </c>
      <c r="Y27">
        <f t="shared" si="29"/>
        <v>0</v>
      </c>
      <c r="Z27" s="8">
        <f t="shared" si="30"/>
        <v>0</v>
      </c>
      <c r="AA27" s="93">
        <f t="shared" si="31"/>
        <v>0</v>
      </c>
      <c r="AB27">
        <f t="shared" si="32"/>
        <v>0</v>
      </c>
      <c r="AC27">
        <f t="shared" si="33"/>
        <v>0</v>
      </c>
      <c r="AE27">
        <f t="shared" si="34"/>
        <v>0</v>
      </c>
      <c r="AF27" s="8">
        <f t="shared" si="35"/>
        <v>0</v>
      </c>
      <c r="AG27" s="93">
        <f t="shared" si="36"/>
        <v>0</v>
      </c>
      <c r="AH27">
        <f t="shared" si="37"/>
        <v>0</v>
      </c>
      <c r="AI27">
        <f t="shared" si="38"/>
        <v>0</v>
      </c>
      <c r="AJ27">
        <f t="shared" si="39"/>
        <v>0</v>
      </c>
      <c r="AK27" s="8">
        <f t="shared" si="40"/>
        <v>0</v>
      </c>
      <c r="AL27" s="93">
        <f t="shared" si="41"/>
        <v>0</v>
      </c>
      <c r="AM27">
        <f t="shared" si="42"/>
        <v>0</v>
      </c>
      <c r="AN27">
        <f t="shared" si="43"/>
        <v>0</v>
      </c>
    </row>
    <row r="28" spans="1:40" x14ac:dyDescent="0.3">
      <c r="T28">
        <f t="shared" si="24"/>
        <v>0</v>
      </c>
      <c r="U28" s="8">
        <f t="shared" si="25"/>
        <v>0</v>
      </c>
      <c r="V28" s="93">
        <f t="shared" si="26"/>
        <v>0</v>
      </c>
      <c r="W28">
        <f t="shared" si="27"/>
        <v>0</v>
      </c>
      <c r="X28" s="91">
        <f t="shared" si="28"/>
        <v>0</v>
      </c>
      <c r="Y28">
        <f t="shared" si="29"/>
        <v>0</v>
      </c>
      <c r="Z28" s="8">
        <f t="shared" si="30"/>
        <v>0</v>
      </c>
      <c r="AA28" s="93">
        <f t="shared" si="31"/>
        <v>0</v>
      </c>
      <c r="AB28">
        <f t="shared" si="32"/>
        <v>0</v>
      </c>
      <c r="AC28">
        <f t="shared" si="33"/>
        <v>0</v>
      </c>
      <c r="AE28">
        <f t="shared" si="34"/>
        <v>0</v>
      </c>
      <c r="AF28" s="8">
        <f t="shared" si="35"/>
        <v>0</v>
      </c>
      <c r="AG28" s="93">
        <f t="shared" si="36"/>
        <v>0</v>
      </c>
      <c r="AH28">
        <f t="shared" si="37"/>
        <v>0</v>
      </c>
      <c r="AI28">
        <f t="shared" si="38"/>
        <v>0</v>
      </c>
      <c r="AJ28">
        <f t="shared" si="39"/>
        <v>0</v>
      </c>
      <c r="AK28" s="8">
        <f t="shared" si="40"/>
        <v>0</v>
      </c>
      <c r="AL28" s="93">
        <f t="shared" si="41"/>
        <v>0</v>
      </c>
      <c r="AM28">
        <f t="shared" si="42"/>
        <v>0</v>
      </c>
      <c r="AN28">
        <f t="shared" si="43"/>
        <v>0</v>
      </c>
    </row>
    <row r="29" spans="1:40" x14ac:dyDescent="0.3">
      <c r="U29" s="8"/>
      <c r="V29" s="8"/>
      <c r="Z29" s="8"/>
      <c r="AA29" s="8"/>
      <c r="AF29" s="8"/>
      <c r="AG29" s="8"/>
      <c r="AK29" s="8"/>
      <c r="AL29" s="8"/>
    </row>
  </sheetData>
  <sheetProtection algorithmName="SHA-512" hashValue="g1Nkl3OivT4/PBm0xnLVEKIl4g0xnj6HizdWjPSMj7AyeEKbkc7j+TSrSb8SaDdkSWIKM/krzKw01QLUVr12Mw==" saltValue="3ECsIeYgkKlMwMvYimp78A==" spinCount="100000" sheet="1" selectLockedCells="1"/>
  <mergeCells count="17">
    <mergeCell ref="A11:F11"/>
    <mergeCell ref="M11:R11"/>
    <mergeCell ref="A16:F16"/>
    <mergeCell ref="M16:R16"/>
    <mergeCell ref="A21:F21"/>
    <mergeCell ref="AJ10:AN10"/>
    <mergeCell ref="A1:R1"/>
    <mergeCell ref="N3:P3"/>
    <mergeCell ref="N4:O4"/>
    <mergeCell ref="N5:O5"/>
    <mergeCell ref="N6:O6"/>
    <mergeCell ref="N7:O7"/>
    <mergeCell ref="N8:O8"/>
    <mergeCell ref="N9:O9"/>
    <mergeCell ref="T10:X10"/>
    <mergeCell ref="Y10:AC10"/>
    <mergeCell ref="AE10:AI10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BI29"/>
  <sheetViews>
    <sheetView showGridLines="0" workbookViewId="0">
      <selection activeCell="D12" sqref="D12"/>
    </sheetView>
  </sheetViews>
  <sheetFormatPr baseColWidth="10" defaultRowHeight="14.4" x14ac:dyDescent="0.3"/>
  <cols>
    <col min="1" max="1" width="18.6640625" customWidth="1"/>
    <col min="2" max="2" width="7.6640625" customWidth="1"/>
    <col min="3" max="3" width="18.44140625" customWidth="1"/>
    <col min="4" max="12" width="3.6640625" customWidth="1"/>
    <col min="13" max="13" width="18.6640625" customWidth="1"/>
    <col min="14" max="14" width="7.6640625" customWidth="1"/>
    <col min="15" max="15" width="18.6640625" customWidth="1"/>
    <col min="16" max="18" width="3.6640625" customWidth="1"/>
    <col min="19" max="19" width="11.44140625" hidden="1" customWidth="1"/>
    <col min="20" max="20" width="7.109375" hidden="1" customWidth="1"/>
    <col min="21" max="21" width="2.6640625" hidden="1" customWidth="1"/>
    <col min="22" max="22" width="2.44140625" hidden="1" customWidth="1"/>
    <col min="23" max="23" width="2.5546875" hidden="1" customWidth="1"/>
    <col min="24" max="25" width="2" hidden="1" customWidth="1"/>
    <col min="26" max="26" width="2.33203125" hidden="1" customWidth="1"/>
    <col min="27" max="27" width="2.44140625" hidden="1" customWidth="1"/>
    <col min="28" max="28" width="2.5546875" hidden="1" customWidth="1"/>
    <col min="29" max="29" width="2" hidden="1" customWidth="1"/>
    <col min="30" max="30" width="4.88671875" hidden="1" customWidth="1"/>
    <col min="31" max="31" width="2" hidden="1" customWidth="1"/>
    <col min="32" max="32" width="2.33203125" hidden="1" customWidth="1"/>
    <col min="33" max="33" width="2.44140625" hidden="1" customWidth="1"/>
    <col min="34" max="34" width="2.5546875" hidden="1" customWidth="1"/>
    <col min="35" max="35" width="2" hidden="1" customWidth="1"/>
    <col min="36" max="36" width="9.44140625" hidden="1" customWidth="1"/>
    <col min="37" max="37" width="2.33203125" hidden="1" customWidth="1"/>
    <col min="38" max="38" width="2.44140625" hidden="1" customWidth="1"/>
    <col min="39" max="39" width="2.5546875" hidden="1" customWidth="1"/>
    <col min="40" max="40" width="2" hidden="1" customWidth="1"/>
    <col min="41" max="44" width="11.44140625" hidden="1" customWidth="1"/>
    <col min="45" max="46" width="11.5546875" hidden="1" customWidth="1"/>
    <col min="47" max="49" width="14" hidden="1" customWidth="1"/>
    <col min="50" max="50" width="13" style="7" hidden="1" customWidth="1"/>
    <col min="51" max="58" width="11.5546875" hidden="1" customWidth="1"/>
    <col min="59" max="59" width="14.44140625" hidden="1" customWidth="1"/>
    <col min="60" max="61" width="11.5546875" hidden="1" customWidth="1"/>
    <col min="62" max="63" width="11.5546875" customWidth="1"/>
    <col min="64" max="64" width="1.88671875" customWidth="1"/>
  </cols>
  <sheetData>
    <row r="1" spans="1:61" ht="23.4" thickBot="1" x14ac:dyDescent="0.35">
      <c r="A1" s="180" t="s">
        <v>32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2"/>
      <c r="AW1" s="42">
        <v>1</v>
      </c>
      <c r="AX1" s="42">
        <v>2</v>
      </c>
      <c r="AY1" s="42">
        <v>3</v>
      </c>
      <c r="AZ1" s="42">
        <v>4</v>
      </c>
      <c r="BA1" s="42">
        <v>5</v>
      </c>
      <c r="BB1" s="42">
        <v>6</v>
      </c>
    </row>
    <row r="2" spans="1:61" ht="11.25" customHeight="1" thickBot="1" x14ac:dyDescent="0.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AW2" s="42">
        <f t="shared" ref="AW2:BB2" si="0">MAX(AW4:AW9)</f>
        <v>10006</v>
      </c>
      <c r="AX2" s="43">
        <f t="shared" si="0"/>
        <v>10005</v>
      </c>
      <c r="AY2" s="42">
        <f t="shared" si="0"/>
        <v>10004</v>
      </c>
      <c r="AZ2" s="42">
        <f t="shared" si="0"/>
        <v>10003</v>
      </c>
      <c r="BA2" s="42">
        <f t="shared" si="0"/>
        <v>10002</v>
      </c>
      <c r="BB2" s="42">
        <f t="shared" si="0"/>
        <v>10001</v>
      </c>
    </row>
    <row r="3" spans="1:61" ht="17.25" customHeight="1" thickBot="1" x14ac:dyDescent="0.35">
      <c r="A3" s="175" t="s">
        <v>135</v>
      </c>
      <c r="B3" s="9"/>
      <c r="C3" s="75" t="s">
        <v>0</v>
      </c>
      <c r="D3" s="16" t="s">
        <v>1</v>
      </c>
      <c r="E3" s="18" t="s">
        <v>2</v>
      </c>
      <c r="F3" s="18" t="s">
        <v>3</v>
      </c>
      <c r="G3" s="18" t="s">
        <v>4</v>
      </c>
      <c r="H3" s="19" t="s">
        <v>5</v>
      </c>
      <c r="I3" s="16" t="s">
        <v>6</v>
      </c>
      <c r="J3" s="17" t="s">
        <v>7</v>
      </c>
      <c r="K3" s="76" t="s">
        <v>8</v>
      </c>
      <c r="L3" s="17" t="s">
        <v>9</v>
      </c>
      <c r="M3" s="9"/>
      <c r="N3" s="176" t="s">
        <v>10</v>
      </c>
      <c r="O3" s="177"/>
      <c r="P3" s="185"/>
      <c r="Q3" s="17" t="s">
        <v>9</v>
      </c>
      <c r="R3" s="17" t="s">
        <v>8</v>
      </c>
      <c r="S3">
        <f>COUNT(P4:P9)</f>
        <v>6</v>
      </c>
      <c r="AR3" t="s">
        <v>9</v>
      </c>
      <c r="AS3" t="s">
        <v>8</v>
      </c>
      <c r="AT3" t="s">
        <v>16</v>
      </c>
      <c r="AU3" t="s">
        <v>20</v>
      </c>
      <c r="AX3"/>
      <c r="BD3" t="s">
        <v>19</v>
      </c>
      <c r="BE3" t="s">
        <v>18</v>
      </c>
      <c r="BG3" t="s">
        <v>17</v>
      </c>
      <c r="BH3" t="s">
        <v>9</v>
      </c>
      <c r="BI3" t="s">
        <v>8</v>
      </c>
    </row>
    <row r="4" spans="1:61" ht="15" thickBot="1" x14ac:dyDescent="0.35">
      <c r="A4" s="38" t="s">
        <v>136</v>
      </c>
      <c r="C4" s="95" t="s">
        <v>68</v>
      </c>
      <c r="D4" s="51">
        <f>SUMIF($A:$A,$C4,T:T)+SUMIF($C:$C,$C4,Y:Y)+SUMIF($M:$M,$C4,AE:AE)+SUMIF($O:$O,$C4,AJ:AJ)</f>
        <v>0</v>
      </c>
      <c r="E4" s="52">
        <f>SUMIF($A:$A,$C4,U:U)+SUMIF($C:$C,$C4,Z:Z)+SUMIF($M:$M,$C4,AF:AF)+SUMIF($O:$O,$C4,AK:AK)</f>
        <v>0</v>
      </c>
      <c r="F4" s="52">
        <f t="shared" ref="E4:H9" si="1">SUMIF($A:$A,$C4,V:V)+SUMIF($C:$C,$C4,AA:AA)+SUMIF($M:$M,$C4,AG:AG)+SUMIF($O:$O,$C4,AL:AL)</f>
        <v>0</v>
      </c>
      <c r="G4" s="52">
        <f t="shared" si="1"/>
        <v>0</v>
      </c>
      <c r="H4" s="53">
        <f t="shared" si="1"/>
        <v>0</v>
      </c>
      <c r="I4" s="67">
        <f t="shared" ref="I4:I9" si="2">SUMIF($A$12:$A$240,$C4,$D$12:$D$240)+SUMIF($C$12:$C$240,$C4,$F$12:$F$240)+SUMIF($M$12:$M$240,$C4,$P$12:$P$240)+SUMIF($O$12:$O$240,$C4,$R$12:$R$240)</f>
        <v>0</v>
      </c>
      <c r="J4" s="68">
        <f t="shared" ref="J4:J9" si="3">SUMIF($A$12:$A$240,$C4,$F$12:$F$240)+SUMIF($C$12:$C$240,$C4,$D$12:$D$240)+SUMIF($M$12:$M$240,$C4,$R$12:$R$240)+SUMIF($O$12:$O$240,$C4,$P$12:$P$240)</f>
        <v>0</v>
      </c>
      <c r="K4" s="13">
        <f>SUM(I4-J4)</f>
        <v>0</v>
      </c>
      <c r="L4" s="10">
        <f>SUM(E4+E4+E4+F4+G4+G4)</f>
        <v>0</v>
      </c>
      <c r="N4" s="183" t="str">
        <f>IF($D$12="","",BG4)</f>
        <v/>
      </c>
      <c r="O4" s="184"/>
      <c r="P4" s="48">
        <v>1</v>
      </c>
      <c r="Q4" s="36">
        <f ca="1">BH4</f>
        <v>0</v>
      </c>
      <c r="R4" s="73">
        <f ca="1">BI4</f>
        <v>0</v>
      </c>
      <c r="S4">
        <f>COUNTIF($T$4:$T$9,"&lt;="&amp;T4)</f>
        <v>6</v>
      </c>
      <c r="T4">
        <f>L4*10000+K4</f>
        <v>0</v>
      </c>
      <c r="U4">
        <f>$S$3-S4+1</f>
        <v>1</v>
      </c>
      <c r="AP4" t="str">
        <f ca="1">BG4</f>
        <v>GOLBEY "B"</v>
      </c>
      <c r="AR4" s="46">
        <f>L4</f>
        <v>0</v>
      </c>
      <c r="AS4" s="46">
        <f>K4</f>
        <v>0</v>
      </c>
      <c r="AT4" s="46">
        <v>1</v>
      </c>
      <c r="AU4" s="41">
        <f>AR4*1000000+(1000+AS4)*10+AT4</f>
        <v>10001</v>
      </c>
      <c r="AW4">
        <f>AU4</f>
        <v>10001</v>
      </c>
      <c r="AX4">
        <f>IF(AW4=$AW$2,0,AW4)</f>
        <v>10001</v>
      </c>
      <c r="AY4">
        <f>IF(AX4=$AX$2,0,AX4)</f>
        <v>10001</v>
      </c>
      <c r="AZ4">
        <f>IF(AY4=$AY$2,0,AY4)</f>
        <v>10001</v>
      </c>
      <c r="BA4">
        <f>IF(AZ4=$AZ$2,0,AZ4)</f>
        <v>10001</v>
      </c>
      <c r="BB4">
        <f>IF(BA4=$BA$2,0,BA4)</f>
        <v>10001</v>
      </c>
      <c r="BD4" t="s">
        <v>21</v>
      </c>
      <c r="BE4" s="44">
        <f>MATCH($AW$2,$AU$4:AU9,0)</f>
        <v>6</v>
      </c>
      <c r="BG4" s="40" t="str">
        <f ca="1">OFFSET($C$4,BE4-1,0,1,1)</f>
        <v>GOLBEY "B"</v>
      </c>
      <c r="BH4" s="45">
        <f ca="1">OFFSET($L$4,BE4-1,0,1,1)</f>
        <v>0</v>
      </c>
      <c r="BI4" s="45">
        <f ca="1">OFFSET($K$4,BE4-1,0,1,1)</f>
        <v>0</v>
      </c>
    </row>
    <row r="5" spans="1:61" ht="15" thickBot="1" x14ac:dyDescent="0.35">
      <c r="A5" s="38" t="s">
        <v>137</v>
      </c>
      <c r="C5" s="95" t="s">
        <v>69</v>
      </c>
      <c r="D5" s="54">
        <f>SUMIF($A:$A,$C5,T:T)+SUMIF($C:$C,$C5,Y:Y)+SUMIF($M:$M,$C5,AE:AE)+SUMIF($O:$O,$C5,AJ:AJ)</f>
        <v>0</v>
      </c>
      <c r="E5" s="55">
        <f t="shared" si="1"/>
        <v>0</v>
      </c>
      <c r="F5" s="55">
        <f t="shared" si="1"/>
        <v>0</v>
      </c>
      <c r="G5" s="55">
        <f t="shared" si="1"/>
        <v>0</v>
      </c>
      <c r="H5" s="66">
        <f t="shared" si="1"/>
        <v>0</v>
      </c>
      <c r="I5" s="69">
        <f t="shared" si="2"/>
        <v>0</v>
      </c>
      <c r="J5" s="70">
        <f t="shared" si="3"/>
        <v>0</v>
      </c>
      <c r="K5" s="14">
        <f t="shared" ref="K5:K9" si="4">SUM(I5-J5)</f>
        <v>0</v>
      </c>
      <c r="L5" s="11">
        <f t="shared" ref="L5:L9" si="5">SUM(E5+E5+E5+F5+G5+G5)</f>
        <v>0</v>
      </c>
      <c r="N5" s="183" t="str">
        <f t="shared" ref="N5:N9" si="6">IF($D$12="","",BG5)</f>
        <v/>
      </c>
      <c r="O5" s="184"/>
      <c r="P5" s="48">
        <v>2</v>
      </c>
      <c r="Q5" s="36">
        <f t="shared" ref="Q5:R9" ca="1" si="7">BH5</f>
        <v>0</v>
      </c>
      <c r="R5" s="73">
        <f t="shared" ca="1" si="7"/>
        <v>0</v>
      </c>
      <c r="S5">
        <f t="shared" ref="S5:S9" si="8">COUNTIF($T$4:$T$9,"&lt;="&amp;T5)</f>
        <v>6</v>
      </c>
      <c r="T5">
        <f t="shared" ref="T5:T9" si="9">L5*10000+K5</f>
        <v>0</v>
      </c>
      <c r="U5">
        <f t="shared" ref="U5:U9" si="10">$S$3-S5+1</f>
        <v>1</v>
      </c>
      <c r="AP5" t="str">
        <f t="shared" ref="AP5:AP9" ca="1" si="11">BG5</f>
        <v>NOMEXY  "A"</v>
      </c>
      <c r="AR5" s="46">
        <f t="shared" ref="AR5:AR9" si="12">L5</f>
        <v>0</v>
      </c>
      <c r="AS5" s="46">
        <f t="shared" ref="AS5:AS9" si="13">K5</f>
        <v>0</v>
      </c>
      <c r="AT5" s="46">
        <v>2</v>
      </c>
      <c r="AU5" s="41">
        <f t="shared" ref="AU5:AU9" si="14">AR5*1000000+(1000+AS5)*10+AT5</f>
        <v>10002</v>
      </c>
      <c r="AW5">
        <f t="shared" ref="AW5:AW9" si="15">AU5</f>
        <v>10002</v>
      </c>
      <c r="AX5">
        <f t="shared" ref="AX5:AX9" si="16">IF(AW5=$AW$2,0,AW5)</f>
        <v>10002</v>
      </c>
      <c r="AY5">
        <f t="shared" ref="AY5:AY9" si="17">IF(AX5=$AX$2,0,AX5)</f>
        <v>10002</v>
      </c>
      <c r="AZ5">
        <f t="shared" ref="AZ5:AZ9" si="18">IF(AY5=$AY$2,0,AY5)</f>
        <v>10002</v>
      </c>
      <c r="BA5">
        <f t="shared" ref="BA5:BA9" si="19">IF(AZ5=$AZ$2,0,AZ5)</f>
        <v>10002</v>
      </c>
      <c r="BB5">
        <f t="shared" ref="BB5:BB9" si="20">IF(BA5=$BA$2,0,BA5)</f>
        <v>0</v>
      </c>
      <c r="BD5" t="s">
        <v>22</v>
      </c>
      <c r="BE5" s="44">
        <f>MATCH($AX$2,$AU$4:AU9,0)</f>
        <v>5</v>
      </c>
      <c r="BG5" s="40" t="str">
        <f t="shared" ref="BG5:BG9" ca="1" si="21">OFFSET($C$4,BE5-1,0,1,1)</f>
        <v>NOMEXY  "A"</v>
      </c>
      <c r="BH5" s="45">
        <f t="shared" ref="BH5:BH9" ca="1" si="22">OFFSET($L$4,BE5-1,0,1,1)</f>
        <v>0</v>
      </c>
      <c r="BI5" s="45">
        <f t="shared" ref="BI5:BI9" ca="1" si="23">OFFSET($K$4,BE5-1,0,1,1)</f>
        <v>0</v>
      </c>
    </row>
    <row r="6" spans="1:61" ht="15" thickBot="1" x14ac:dyDescent="0.35">
      <c r="A6" s="38" t="s">
        <v>138</v>
      </c>
      <c r="C6" s="95" t="s">
        <v>70</v>
      </c>
      <c r="D6" s="54">
        <f>SUMIF($A:$A,$C6,T:T)+SUMIF($C:$C,$C6,Y:Y)+SUMIF($M:$M,$C6,AE:AE)+SUMIF($O:$O,$C6,AJ:AJ)</f>
        <v>0</v>
      </c>
      <c r="E6" s="55">
        <f t="shared" si="1"/>
        <v>0</v>
      </c>
      <c r="F6" s="55">
        <f t="shared" si="1"/>
        <v>0</v>
      </c>
      <c r="G6" s="55">
        <f t="shared" si="1"/>
        <v>0</v>
      </c>
      <c r="H6" s="56">
        <f t="shared" si="1"/>
        <v>0</v>
      </c>
      <c r="I6" s="69">
        <f t="shared" si="2"/>
        <v>0</v>
      </c>
      <c r="J6" s="70">
        <f t="shared" si="3"/>
        <v>0</v>
      </c>
      <c r="K6" s="14">
        <f t="shared" si="4"/>
        <v>0</v>
      </c>
      <c r="L6" s="11">
        <f t="shared" si="5"/>
        <v>0</v>
      </c>
      <c r="N6" s="183" t="str">
        <f t="shared" si="6"/>
        <v/>
      </c>
      <c r="O6" s="184"/>
      <c r="P6" s="48">
        <v>3</v>
      </c>
      <c r="Q6" s="36">
        <f t="shared" ca="1" si="7"/>
        <v>0</v>
      </c>
      <c r="R6" s="73">
        <f t="shared" ca="1" si="7"/>
        <v>0</v>
      </c>
      <c r="S6">
        <f t="shared" si="8"/>
        <v>6</v>
      </c>
      <c r="T6">
        <f t="shared" si="9"/>
        <v>0</v>
      </c>
      <c r="U6">
        <f t="shared" si="10"/>
        <v>1</v>
      </c>
      <c r="AP6" t="str">
        <f t="shared" ca="1" si="11"/>
        <v>VENTRON</v>
      </c>
      <c r="AR6" s="46">
        <f t="shared" si="12"/>
        <v>0</v>
      </c>
      <c r="AS6" s="46">
        <f t="shared" si="13"/>
        <v>0</v>
      </c>
      <c r="AT6" s="46">
        <v>3</v>
      </c>
      <c r="AU6" s="41">
        <f t="shared" si="14"/>
        <v>10003</v>
      </c>
      <c r="AW6">
        <f t="shared" si="15"/>
        <v>10003</v>
      </c>
      <c r="AX6">
        <f t="shared" si="16"/>
        <v>10003</v>
      </c>
      <c r="AY6">
        <f t="shared" si="17"/>
        <v>10003</v>
      </c>
      <c r="AZ6">
        <f t="shared" si="18"/>
        <v>10003</v>
      </c>
      <c r="BA6">
        <f t="shared" si="19"/>
        <v>0</v>
      </c>
      <c r="BB6">
        <f t="shared" si="20"/>
        <v>0</v>
      </c>
      <c r="BD6" t="s">
        <v>23</v>
      </c>
      <c r="BE6" s="44">
        <f>MATCH($AY$2,$AU$4:AU9,0)</f>
        <v>4</v>
      </c>
      <c r="BG6" s="40" t="str">
        <f t="shared" ca="1" si="21"/>
        <v>VENTRON</v>
      </c>
      <c r="BH6" s="45">
        <f t="shared" ca="1" si="22"/>
        <v>0</v>
      </c>
      <c r="BI6" s="45">
        <f t="shared" ca="1" si="23"/>
        <v>0</v>
      </c>
    </row>
    <row r="7" spans="1:61" ht="15" thickBot="1" x14ac:dyDescent="0.35">
      <c r="C7" s="95" t="s">
        <v>71</v>
      </c>
      <c r="D7" s="54">
        <f>SUMIF($A:$A,$C7,T:T)+SUMIF($C:$C,$C7,Y:Y)+SUMIF($M:$M,$C7,AE:AE)+SUMIF($O:$O,$C7,AJ:AJ)</f>
        <v>0</v>
      </c>
      <c r="E7" s="55">
        <f t="shared" si="1"/>
        <v>0</v>
      </c>
      <c r="F7" s="55">
        <f t="shared" si="1"/>
        <v>0</v>
      </c>
      <c r="G7" s="55">
        <f t="shared" si="1"/>
        <v>0</v>
      </c>
      <c r="H7" s="56">
        <f t="shared" si="1"/>
        <v>0</v>
      </c>
      <c r="I7" s="69">
        <f t="shared" si="2"/>
        <v>0</v>
      </c>
      <c r="J7" s="70">
        <f t="shared" si="3"/>
        <v>0</v>
      </c>
      <c r="K7" s="14">
        <f t="shared" si="4"/>
        <v>0</v>
      </c>
      <c r="L7" s="11">
        <f t="shared" si="5"/>
        <v>0</v>
      </c>
      <c r="N7" s="183" t="str">
        <f t="shared" si="6"/>
        <v/>
      </c>
      <c r="O7" s="184"/>
      <c r="P7" s="48">
        <v>4</v>
      </c>
      <c r="Q7" s="36">
        <f t="shared" ca="1" si="7"/>
        <v>0</v>
      </c>
      <c r="R7" s="73">
        <f t="shared" ca="1" si="7"/>
        <v>0</v>
      </c>
      <c r="S7">
        <f t="shared" si="8"/>
        <v>6</v>
      </c>
      <c r="T7">
        <f t="shared" si="9"/>
        <v>0</v>
      </c>
      <c r="U7">
        <f t="shared" si="10"/>
        <v>1</v>
      </c>
      <c r="AP7" t="str">
        <f t="shared" ca="1" si="11"/>
        <v>ELOYES  "D"</v>
      </c>
      <c r="AR7" s="46">
        <f t="shared" si="12"/>
        <v>0</v>
      </c>
      <c r="AS7" s="46">
        <f t="shared" si="13"/>
        <v>0</v>
      </c>
      <c r="AT7" s="46">
        <v>4</v>
      </c>
      <c r="AU7" s="41">
        <f t="shared" si="14"/>
        <v>10004</v>
      </c>
      <c r="AW7">
        <f t="shared" si="15"/>
        <v>10004</v>
      </c>
      <c r="AX7">
        <f t="shared" si="16"/>
        <v>10004</v>
      </c>
      <c r="AY7">
        <f t="shared" si="17"/>
        <v>10004</v>
      </c>
      <c r="AZ7">
        <f t="shared" si="18"/>
        <v>0</v>
      </c>
      <c r="BA7">
        <f t="shared" si="19"/>
        <v>0</v>
      </c>
      <c r="BB7">
        <f t="shared" si="20"/>
        <v>0</v>
      </c>
      <c r="BD7" t="s">
        <v>25</v>
      </c>
      <c r="BE7" s="44">
        <f>MATCH($AZ$2,$AU$4:AU9,0)</f>
        <v>3</v>
      </c>
      <c r="BG7" s="40" t="str">
        <f t="shared" ca="1" si="21"/>
        <v>ELOYES  "D"</v>
      </c>
      <c r="BH7" s="45">
        <f t="shared" ca="1" si="22"/>
        <v>0</v>
      </c>
      <c r="BI7" s="45">
        <f t="shared" ca="1" si="23"/>
        <v>0</v>
      </c>
    </row>
    <row r="8" spans="1:61" ht="15" thickBot="1" x14ac:dyDescent="0.35">
      <c r="C8" s="95" t="s">
        <v>72</v>
      </c>
      <c r="D8" s="54">
        <f>SUMIF($A:$A,$C8,T:T)+SUMIF($C:$C,$C8,Y:Y)+SUMIF($M:$M,$C8,AE:AE)+SUMIF($O:$O,$C8,AJ:AJ)</f>
        <v>0</v>
      </c>
      <c r="E8" s="55">
        <f t="shared" si="1"/>
        <v>0</v>
      </c>
      <c r="F8" s="55">
        <f t="shared" si="1"/>
        <v>0</v>
      </c>
      <c r="G8" s="55">
        <f t="shared" si="1"/>
        <v>0</v>
      </c>
      <c r="H8" s="56">
        <f t="shared" si="1"/>
        <v>0</v>
      </c>
      <c r="I8" s="69">
        <f t="shared" si="2"/>
        <v>0</v>
      </c>
      <c r="J8" s="70">
        <f t="shared" si="3"/>
        <v>0</v>
      </c>
      <c r="K8" s="14">
        <f t="shared" si="4"/>
        <v>0</v>
      </c>
      <c r="L8" s="11">
        <f t="shared" si="5"/>
        <v>0</v>
      </c>
      <c r="N8" s="183" t="str">
        <f t="shared" si="6"/>
        <v/>
      </c>
      <c r="O8" s="184"/>
      <c r="P8" s="48">
        <v>5</v>
      </c>
      <c r="Q8" s="36">
        <f t="shared" ca="1" si="7"/>
        <v>0</v>
      </c>
      <c r="R8" s="73">
        <f t="shared" ca="1" si="7"/>
        <v>0</v>
      </c>
      <c r="S8">
        <f t="shared" si="8"/>
        <v>6</v>
      </c>
      <c r="T8">
        <f t="shared" si="9"/>
        <v>0</v>
      </c>
      <c r="U8">
        <f t="shared" si="10"/>
        <v>1</v>
      </c>
      <c r="AP8" t="str">
        <f t="shared" ca="1" si="11"/>
        <v>GIRANCOURT</v>
      </c>
      <c r="AR8" s="46">
        <f t="shared" si="12"/>
        <v>0</v>
      </c>
      <c r="AS8" s="46">
        <f t="shared" si="13"/>
        <v>0</v>
      </c>
      <c r="AT8" s="46">
        <v>5</v>
      </c>
      <c r="AU8" s="41">
        <f t="shared" si="14"/>
        <v>10005</v>
      </c>
      <c r="AW8">
        <f t="shared" si="15"/>
        <v>10005</v>
      </c>
      <c r="AX8">
        <f t="shared" si="16"/>
        <v>10005</v>
      </c>
      <c r="AY8">
        <f t="shared" si="17"/>
        <v>0</v>
      </c>
      <c r="AZ8">
        <f t="shared" si="18"/>
        <v>0</v>
      </c>
      <c r="BA8">
        <f t="shared" si="19"/>
        <v>0</v>
      </c>
      <c r="BB8">
        <f t="shared" si="20"/>
        <v>0</v>
      </c>
      <c r="BD8" t="s">
        <v>24</v>
      </c>
      <c r="BE8" s="44">
        <f>MATCH($BA$2,$AU$4:AU9,0)</f>
        <v>2</v>
      </c>
      <c r="BG8" s="40" t="str">
        <f t="shared" ca="1" si="21"/>
        <v>GIRANCOURT</v>
      </c>
      <c r="BH8" s="45">
        <f t="shared" ca="1" si="22"/>
        <v>0</v>
      </c>
      <c r="BI8" s="45">
        <f t="shared" ca="1" si="23"/>
        <v>0</v>
      </c>
    </row>
    <row r="9" spans="1:61" ht="15" thickBot="1" x14ac:dyDescent="0.35">
      <c r="C9" s="95" t="s">
        <v>73</v>
      </c>
      <c r="D9" s="57">
        <f>SUMIF($A:$A,$C9,T:T)+SUMIF($C:$C,$C9,Y:Y)+SUMIF($M:$M,$C9,AE:AE)+SUMIF($O:$O,$C9,AJ:AJ)</f>
        <v>0</v>
      </c>
      <c r="E9" s="58">
        <f t="shared" si="1"/>
        <v>0</v>
      </c>
      <c r="F9" s="58">
        <f t="shared" si="1"/>
        <v>0</v>
      </c>
      <c r="G9" s="58">
        <f t="shared" si="1"/>
        <v>0</v>
      </c>
      <c r="H9" s="59">
        <f t="shared" si="1"/>
        <v>0</v>
      </c>
      <c r="I9" s="71">
        <f t="shared" si="2"/>
        <v>0</v>
      </c>
      <c r="J9" s="72">
        <f t="shared" si="3"/>
        <v>0</v>
      </c>
      <c r="K9" s="15">
        <f t="shared" si="4"/>
        <v>0</v>
      </c>
      <c r="L9" s="12">
        <f t="shared" si="5"/>
        <v>0</v>
      </c>
      <c r="N9" s="183" t="str">
        <f t="shared" si="6"/>
        <v/>
      </c>
      <c r="O9" s="184"/>
      <c r="P9" s="49">
        <v>6</v>
      </c>
      <c r="Q9" s="50">
        <f t="shared" ca="1" si="7"/>
        <v>0</v>
      </c>
      <c r="R9" s="74">
        <f t="shared" ca="1" si="7"/>
        <v>0</v>
      </c>
      <c r="S9">
        <f t="shared" si="8"/>
        <v>6</v>
      </c>
      <c r="T9">
        <f t="shared" si="9"/>
        <v>0</v>
      </c>
      <c r="U9">
        <f t="shared" si="10"/>
        <v>1</v>
      </c>
      <c r="V9" s="8"/>
      <c r="W9" s="8"/>
      <c r="AP9" t="str">
        <f t="shared" ca="1" si="11"/>
        <v xml:space="preserve">DOGNEVILLE </v>
      </c>
      <c r="AR9" s="46">
        <f t="shared" si="12"/>
        <v>0</v>
      </c>
      <c r="AS9" s="46">
        <f t="shared" si="13"/>
        <v>0</v>
      </c>
      <c r="AT9" s="46">
        <v>6</v>
      </c>
      <c r="AU9" s="41">
        <f t="shared" si="14"/>
        <v>10006</v>
      </c>
      <c r="AW9">
        <f t="shared" si="15"/>
        <v>10006</v>
      </c>
      <c r="AX9">
        <f t="shared" si="16"/>
        <v>0</v>
      </c>
      <c r="AY9">
        <f t="shared" si="17"/>
        <v>0</v>
      </c>
      <c r="AZ9">
        <f t="shared" si="18"/>
        <v>0</v>
      </c>
      <c r="BA9">
        <f t="shared" si="19"/>
        <v>0</v>
      </c>
      <c r="BB9">
        <f t="shared" si="20"/>
        <v>0</v>
      </c>
      <c r="BD9" t="s">
        <v>26</v>
      </c>
      <c r="BE9" s="44">
        <f>MATCH($BB$2,$AU$4:AU9,0)</f>
        <v>1</v>
      </c>
      <c r="BG9" s="40" t="str">
        <f t="shared" ca="1" si="21"/>
        <v xml:space="preserve">DOGNEVILLE </v>
      </c>
      <c r="BH9" s="45">
        <f t="shared" ca="1" si="22"/>
        <v>0</v>
      </c>
      <c r="BI9" s="45">
        <f t="shared" ca="1" si="23"/>
        <v>0</v>
      </c>
    </row>
    <row r="10" spans="1:61" ht="9.75" customHeight="1" thickBot="1" x14ac:dyDescent="0.35">
      <c r="C10" s="1"/>
      <c r="N10" s="39"/>
      <c r="O10" s="39"/>
      <c r="P10" s="39"/>
      <c r="Q10" s="39"/>
      <c r="R10" s="39"/>
      <c r="T10" s="179" t="s">
        <v>14</v>
      </c>
      <c r="U10" s="179"/>
      <c r="V10" s="179"/>
      <c r="W10" s="179"/>
      <c r="X10" s="179"/>
      <c r="Y10" s="179" t="s">
        <v>15</v>
      </c>
      <c r="Z10" s="179"/>
      <c r="AA10" s="179"/>
      <c r="AB10" s="179"/>
      <c r="AC10" s="179"/>
      <c r="AE10" s="179" t="s">
        <v>14</v>
      </c>
      <c r="AF10" s="179"/>
      <c r="AG10" s="179"/>
      <c r="AH10" s="179"/>
      <c r="AI10" s="179"/>
      <c r="AJ10" s="179" t="s">
        <v>15</v>
      </c>
      <c r="AK10" s="179"/>
      <c r="AL10" s="179"/>
      <c r="AM10" s="179"/>
      <c r="AN10" s="179"/>
    </row>
    <row r="11" spans="1:61" ht="15" thickBot="1" x14ac:dyDescent="0.35">
      <c r="A11" s="176" t="s">
        <v>114</v>
      </c>
      <c r="B11" s="177"/>
      <c r="C11" s="177"/>
      <c r="D11" s="177"/>
      <c r="E11" s="177"/>
      <c r="F11" s="178"/>
      <c r="M11" s="176" t="s">
        <v>125</v>
      </c>
      <c r="N11" s="177"/>
      <c r="O11" s="177"/>
      <c r="P11" s="177"/>
      <c r="Q11" s="177"/>
      <c r="R11" s="178"/>
      <c r="T11" s="89" t="s">
        <v>1</v>
      </c>
      <c r="U11" t="s">
        <v>13</v>
      </c>
      <c r="V11" s="90" t="s">
        <v>3</v>
      </c>
      <c r="W11" t="s">
        <v>4</v>
      </c>
      <c r="X11" s="91" t="s">
        <v>5</v>
      </c>
      <c r="Y11" s="41" t="s">
        <v>1</v>
      </c>
      <c r="Z11" s="41" t="s">
        <v>13</v>
      </c>
      <c r="AA11" s="41" t="s">
        <v>3</v>
      </c>
      <c r="AB11" s="41" t="s">
        <v>4</v>
      </c>
      <c r="AC11" s="41" t="s">
        <v>5</v>
      </c>
      <c r="AE11" t="s">
        <v>1</v>
      </c>
      <c r="AF11" t="s">
        <v>13</v>
      </c>
      <c r="AG11" t="s">
        <v>3</v>
      </c>
      <c r="AH11" t="s">
        <v>4</v>
      </c>
      <c r="AI11" t="s">
        <v>5</v>
      </c>
      <c r="AJ11" s="92" t="s">
        <v>1</v>
      </c>
      <c r="AK11" s="41" t="s">
        <v>13</v>
      </c>
      <c r="AL11" s="41" t="s">
        <v>3</v>
      </c>
      <c r="AM11" s="41" t="s">
        <v>4</v>
      </c>
      <c r="AN11" s="41" t="s">
        <v>5</v>
      </c>
    </row>
    <row r="12" spans="1:61" x14ac:dyDescent="0.3">
      <c r="A12" s="23" t="str">
        <f>C4</f>
        <v xml:space="preserve">DOGNEVILLE </v>
      </c>
      <c r="B12" s="24" t="s">
        <v>11</v>
      </c>
      <c r="C12" s="31" t="str">
        <f>C5</f>
        <v>GIRANCOURT</v>
      </c>
      <c r="D12" s="60"/>
      <c r="E12" s="20" t="s">
        <v>12</v>
      </c>
      <c r="F12" s="63"/>
      <c r="M12" s="23" t="str">
        <f>C4</f>
        <v xml:space="preserve">DOGNEVILLE </v>
      </c>
      <c r="N12" s="24" t="s">
        <v>11</v>
      </c>
      <c r="O12" s="25" t="str">
        <f>C8</f>
        <v>NOMEXY  "A"</v>
      </c>
      <c r="P12" s="60"/>
      <c r="Q12" s="20" t="s">
        <v>12</v>
      </c>
      <c r="R12" s="63"/>
      <c r="T12">
        <f>IF(AND($D12&lt;&gt;19,$F12&lt;&gt;19,$D12&lt;&gt;""),1,0)</f>
        <v>0</v>
      </c>
      <c r="U12" s="8">
        <f>IF($D12&gt;$F12,1,0)</f>
        <v>0</v>
      </c>
      <c r="V12" s="93">
        <f>IF(X12 =1,0, IF($F12&gt;$D12,1,0))</f>
        <v>0</v>
      </c>
      <c r="W12">
        <f>IF(AND($D12=$F12,$D12&lt;&gt;""),1,0)</f>
        <v>0</v>
      </c>
      <c r="X12" s="91">
        <f>IF(AND($D12=0,$F12=19,$D12&lt;&gt;""),1,0)</f>
        <v>0</v>
      </c>
      <c r="Y12">
        <f>IF(AND($D12&lt;&gt;19,$F12&lt;&gt;19,$D12&lt;&gt;""),1,0)</f>
        <v>0</v>
      </c>
      <c r="Z12" s="8">
        <f>IF($D12&lt;$F12,1,0)</f>
        <v>0</v>
      </c>
      <c r="AA12" s="93">
        <f>IF(AC12=1,0,IF($F12&lt;$D12,1,0))</f>
        <v>0</v>
      </c>
      <c r="AB12">
        <f>IF(AND($D12=$F12,$D12&lt;&gt;""),1,0)</f>
        <v>0</v>
      </c>
      <c r="AC12">
        <f>IF(AND($D12=19,$F12=0,$D12&lt;&gt;""),1,0)</f>
        <v>0</v>
      </c>
      <c r="AE12">
        <f>IF(AND($P12&lt;&gt;19,$R12&lt;&gt;19,$P12&lt;&gt;""),1,0)</f>
        <v>0</v>
      </c>
      <c r="AF12" s="8">
        <f>IF($P12&gt;$R12,1,0)</f>
        <v>0</v>
      </c>
      <c r="AG12" s="93">
        <f>IF(AI12=1,0,IF($R12&gt;$P12,1,0))</f>
        <v>0</v>
      </c>
      <c r="AH12">
        <f>IF(AND($P12=$R12,$P12&lt;&gt;""),1,0)</f>
        <v>0</v>
      </c>
      <c r="AI12">
        <f>IF(AND($P12=0,$R12=19,$P12&lt;&gt;""),1,0)</f>
        <v>0</v>
      </c>
      <c r="AJ12">
        <f>IF(AND($P12&lt;&gt;19,$R12&lt;&gt;19,$P12&lt;&gt;""),1,0)</f>
        <v>0</v>
      </c>
      <c r="AK12" s="8">
        <f>IF($P12&lt;$R12,1,0)</f>
        <v>0</v>
      </c>
      <c r="AL12" s="93">
        <f>IF(AN12 =1,0,IF($R12&lt;$P12,1,0))</f>
        <v>0</v>
      </c>
      <c r="AM12">
        <f>IF(AND($P12=$R12,$P12&lt;&gt;""),1,0)</f>
        <v>0</v>
      </c>
      <c r="AN12">
        <f>IF(AND($P12=19,$R12=0,$P12&lt;&gt;""),1,0)</f>
        <v>0</v>
      </c>
    </row>
    <row r="13" spans="1:61" x14ac:dyDescent="0.3">
      <c r="A13" s="32" t="str">
        <f>C6</f>
        <v>ELOYES  "D"</v>
      </c>
      <c r="B13" s="33" t="s">
        <v>11</v>
      </c>
      <c r="C13" s="34" t="str">
        <f>C7</f>
        <v>VENTRON</v>
      </c>
      <c r="D13" s="61"/>
      <c r="E13" s="21" t="s">
        <v>12</v>
      </c>
      <c r="F13" s="64"/>
      <c r="M13" s="32" t="str">
        <f>C5</f>
        <v>GIRANCOURT</v>
      </c>
      <c r="N13" s="26" t="s">
        <v>11</v>
      </c>
      <c r="O13" s="27" t="str">
        <f>C7</f>
        <v>VENTRON</v>
      </c>
      <c r="P13" s="61"/>
      <c r="Q13" s="21" t="s">
        <v>12</v>
      </c>
      <c r="R13" s="64"/>
      <c r="T13">
        <f t="shared" ref="T13:T28" si="24">IF(AND($D13&lt;&gt;19,$F13&lt;&gt;19,$D13&lt;&gt;""),1,0)</f>
        <v>0</v>
      </c>
      <c r="U13" s="8">
        <f t="shared" ref="U13:U28" si="25">IF($D13&gt;$F13,1,0)</f>
        <v>0</v>
      </c>
      <c r="V13" s="93">
        <f t="shared" ref="V13:V28" si="26">IF(X13 =1,0, IF($F13&gt;$D13,1,0))</f>
        <v>0</v>
      </c>
      <c r="W13">
        <f t="shared" ref="W13:W28" si="27">IF(AND($D13=$F13,$D13&lt;&gt;""),1,0)</f>
        <v>0</v>
      </c>
      <c r="X13" s="91">
        <f t="shared" ref="X13:X28" si="28">IF(AND($D13=0,$F13=19,$D13&lt;&gt;""),1,0)</f>
        <v>0</v>
      </c>
      <c r="Y13">
        <f t="shared" ref="Y13:Y28" si="29">IF(AND($D13&lt;&gt;19,$F13&lt;&gt;19,$D13&lt;&gt;""),1,0)</f>
        <v>0</v>
      </c>
      <c r="Z13" s="8">
        <f t="shared" ref="Z13:Z28" si="30">IF($D13&lt;$F13,1,0)</f>
        <v>0</v>
      </c>
      <c r="AA13" s="93">
        <f t="shared" ref="AA13:AA28" si="31">IF(AC13=1,0,IF($F13&lt;$D13,1,0))</f>
        <v>0</v>
      </c>
      <c r="AB13">
        <f t="shared" ref="AB13:AB28" si="32">IF(AND($D13=$F13,$D13&lt;&gt;""),1,0)</f>
        <v>0</v>
      </c>
      <c r="AC13">
        <f t="shared" ref="AC13:AC28" si="33">IF(AND($D13=19,$F13=0,$D13&lt;&gt;""),1,0)</f>
        <v>0</v>
      </c>
      <c r="AE13">
        <f t="shared" ref="AE13:AE28" si="34">IF(AND($P13&lt;&gt;19,$R13&lt;&gt;19,$P13&lt;&gt;""),1,0)</f>
        <v>0</v>
      </c>
      <c r="AF13" s="8">
        <f t="shared" ref="AF13:AF28" si="35">IF($P13&gt;$R13,1,0)</f>
        <v>0</v>
      </c>
      <c r="AG13" s="93">
        <f t="shared" ref="AG13:AG28" si="36">IF(AI13=1,0,IF($R13&gt;$P13,1,0))</f>
        <v>0</v>
      </c>
      <c r="AH13">
        <f t="shared" ref="AH13:AH28" si="37">IF(AND($P13=$R13,$P13&lt;&gt;""),1,0)</f>
        <v>0</v>
      </c>
      <c r="AI13">
        <f t="shared" ref="AI13:AI28" si="38">IF(AND($P13=0,$R13=19,$P13&lt;&gt;""),1,0)</f>
        <v>0</v>
      </c>
      <c r="AJ13">
        <f t="shared" ref="AJ13:AJ28" si="39">IF(AND($P13&lt;&gt;19,$R13&lt;&gt;19,$P13&lt;&gt;""),1,0)</f>
        <v>0</v>
      </c>
      <c r="AK13" s="8">
        <f t="shared" ref="AK13:AK28" si="40">IF($P13&lt;$R13,1,0)</f>
        <v>0</v>
      </c>
      <c r="AL13" s="93">
        <f t="shared" ref="AL13:AL28" si="41">IF(AN13 =1,0,IF($R13&lt;$P13,1,0))</f>
        <v>0</v>
      </c>
      <c r="AM13">
        <f t="shared" ref="AM13:AM28" si="42">IF(AND($P13=$R13,$P13&lt;&gt;""),1,0)</f>
        <v>0</v>
      </c>
      <c r="AN13">
        <f t="shared" ref="AN13:AN28" si="43">IF(AND($P13=19,$R13=0,$P13&lt;&gt;""),1,0)</f>
        <v>0</v>
      </c>
    </row>
    <row r="14" spans="1:61" ht="15" thickBot="1" x14ac:dyDescent="0.35">
      <c r="A14" s="28" t="str">
        <f>C8</f>
        <v>NOMEXY  "A"</v>
      </c>
      <c r="B14" s="29" t="s">
        <v>11</v>
      </c>
      <c r="C14" s="35" t="str">
        <f>C9</f>
        <v>GOLBEY "B"</v>
      </c>
      <c r="D14" s="62"/>
      <c r="E14" s="22" t="s">
        <v>12</v>
      </c>
      <c r="F14" s="65"/>
      <c r="M14" s="28" t="str">
        <f>C6</f>
        <v>ELOYES  "D"</v>
      </c>
      <c r="N14" s="29" t="s">
        <v>11</v>
      </c>
      <c r="O14" s="30" t="str">
        <f>C9</f>
        <v>GOLBEY "B"</v>
      </c>
      <c r="P14" s="62"/>
      <c r="Q14" s="22" t="s">
        <v>12</v>
      </c>
      <c r="R14" s="65"/>
      <c r="T14">
        <f t="shared" si="24"/>
        <v>0</v>
      </c>
      <c r="U14" s="8">
        <f t="shared" si="25"/>
        <v>0</v>
      </c>
      <c r="V14" s="93">
        <f t="shared" si="26"/>
        <v>0</v>
      </c>
      <c r="W14">
        <f t="shared" si="27"/>
        <v>0</v>
      </c>
      <c r="X14" s="91">
        <f t="shared" si="28"/>
        <v>0</v>
      </c>
      <c r="Y14">
        <f t="shared" si="29"/>
        <v>0</v>
      </c>
      <c r="Z14" s="8">
        <f t="shared" si="30"/>
        <v>0</v>
      </c>
      <c r="AA14" s="93">
        <f t="shared" si="31"/>
        <v>0</v>
      </c>
      <c r="AB14">
        <f t="shared" si="32"/>
        <v>0</v>
      </c>
      <c r="AC14">
        <f t="shared" si="33"/>
        <v>0</v>
      </c>
      <c r="AE14">
        <f t="shared" si="34"/>
        <v>0</v>
      </c>
      <c r="AF14" s="8">
        <f t="shared" si="35"/>
        <v>0</v>
      </c>
      <c r="AG14" s="93">
        <f t="shared" si="36"/>
        <v>0</v>
      </c>
      <c r="AH14">
        <f t="shared" si="37"/>
        <v>0</v>
      </c>
      <c r="AI14">
        <f t="shared" si="38"/>
        <v>0</v>
      </c>
      <c r="AJ14">
        <f t="shared" si="39"/>
        <v>0</v>
      </c>
      <c r="AK14" s="8">
        <f t="shared" si="40"/>
        <v>0</v>
      </c>
      <c r="AL14" s="93">
        <f t="shared" si="41"/>
        <v>0</v>
      </c>
      <c r="AM14">
        <f t="shared" si="42"/>
        <v>0</v>
      </c>
      <c r="AN14">
        <f t="shared" si="43"/>
        <v>0</v>
      </c>
    </row>
    <row r="15" spans="1:61" ht="15" thickBot="1" x14ac:dyDescent="0.35">
      <c r="A15" s="2"/>
      <c r="B15" s="3"/>
      <c r="C15" s="3"/>
      <c r="D15" s="4"/>
      <c r="E15" s="5"/>
      <c r="F15" s="77"/>
      <c r="M15" s="6"/>
      <c r="N15" s="6"/>
      <c r="O15" s="6"/>
      <c r="Q15" s="7"/>
      <c r="T15">
        <f t="shared" si="24"/>
        <v>0</v>
      </c>
      <c r="U15" s="8">
        <f t="shared" si="25"/>
        <v>0</v>
      </c>
      <c r="V15" s="93">
        <f t="shared" si="26"/>
        <v>0</v>
      </c>
      <c r="W15">
        <f t="shared" si="27"/>
        <v>0</v>
      </c>
      <c r="X15" s="91">
        <f t="shared" si="28"/>
        <v>0</v>
      </c>
      <c r="Y15">
        <f t="shared" si="29"/>
        <v>0</v>
      </c>
      <c r="Z15" s="8">
        <f t="shared" si="30"/>
        <v>0</v>
      </c>
      <c r="AA15" s="93">
        <f t="shared" si="31"/>
        <v>0</v>
      </c>
      <c r="AB15">
        <f t="shared" si="32"/>
        <v>0</v>
      </c>
      <c r="AC15">
        <f t="shared" si="33"/>
        <v>0</v>
      </c>
      <c r="AE15">
        <f t="shared" si="34"/>
        <v>0</v>
      </c>
      <c r="AF15" s="8">
        <f t="shared" si="35"/>
        <v>0</v>
      </c>
      <c r="AG15" s="93">
        <f t="shared" si="36"/>
        <v>0</v>
      </c>
      <c r="AH15">
        <f t="shared" si="37"/>
        <v>0</v>
      </c>
      <c r="AI15">
        <f t="shared" si="38"/>
        <v>0</v>
      </c>
      <c r="AJ15">
        <f t="shared" si="39"/>
        <v>0</v>
      </c>
      <c r="AK15" s="8">
        <f t="shared" si="40"/>
        <v>0</v>
      </c>
      <c r="AL15" s="93">
        <f t="shared" si="41"/>
        <v>0</v>
      </c>
      <c r="AM15">
        <f t="shared" si="42"/>
        <v>0</v>
      </c>
      <c r="AN15">
        <f t="shared" si="43"/>
        <v>0</v>
      </c>
    </row>
    <row r="16" spans="1:61" ht="15" thickBot="1" x14ac:dyDescent="0.35">
      <c r="A16" s="176" t="s">
        <v>107</v>
      </c>
      <c r="B16" s="177"/>
      <c r="C16" s="177"/>
      <c r="D16" s="177"/>
      <c r="E16" s="177"/>
      <c r="F16" s="178"/>
      <c r="M16" s="176" t="s">
        <v>115</v>
      </c>
      <c r="N16" s="177"/>
      <c r="O16" s="177"/>
      <c r="P16" s="177"/>
      <c r="Q16" s="177"/>
      <c r="R16" s="178"/>
      <c r="T16">
        <f t="shared" si="24"/>
        <v>0</v>
      </c>
      <c r="U16" s="8">
        <f t="shared" si="25"/>
        <v>0</v>
      </c>
      <c r="V16" s="93">
        <f t="shared" si="26"/>
        <v>0</v>
      </c>
      <c r="W16">
        <f t="shared" si="27"/>
        <v>0</v>
      </c>
      <c r="X16" s="91">
        <f t="shared" si="28"/>
        <v>0</v>
      </c>
      <c r="Y16">
        <f t="shared" si="29"/>
        <v>0</v>
      </c>
      <c r="Z16" s="8">
        <f t="shared" si="30"/>
        <v>0</v>
      </c>
      <c r="AA16" s="93">
        <f t="shared" si="31"/>
        <v>0</v>
      </c>
      <c r="AB16">
        <f t="shared" si="32"/>
        <v>0</v>
      </c>
      <c r="AC16">
        <f t="shared" si="33"/>
        <v>0</v>
      </c>
      <c r="AE16">
        <f t="shared" si="34"/>
        <v>0</v>
      </c>
      <c r="AF16" s="8">
        <f t="shared" si="35"/>
        <v>0</v>
      </c>
      <c r="AG16" s="93">
        <f t="shared" si="36"/>
        <v>0</v>
      </c>
      <c r="AH16">
        <f t="shared" si="37"/>
        <v>0</v>
      </c>
      <c r="AI16">
        <f t="shared" si="38"/>
        <v>0</v>
      </c>
      <c r="AJ16">
        <f t="shared" si="39"/>
        <v>0</v>
      </c>
      <c r="AK16" s="8">
        <f t="shared" si="40"/>
        <v>0</v>
      </c>
      <c r="AL16" s="93">
        <f t="shared" si="41"/>
        <v>0</v>
      </c>
      <c r="AM16">
        <f t="shared" si="42"/>
        <v>0</v>
      </c>
      <c r="AN16">
        <f t="shared" si="43"/>
        <v>0</v>
      </c>
    </row>
    <row r="17" spans="1:40" x14ac:dyDescent="0.3">
      <c r="A17" s="23" t="str">
        <f>C4</f>
        <v xml:space="preserve">DOGNEVILLE </v>
      </c>
      <c r="B17" s="24" t="s">
        <v>11</v>
      </c>
      <c r="C17" s="31" t="str">
        <f>C6</f>
        <v>ELOYES  "D"</v>
      </c>
      <c r="D17" s="60"/>
      <c r="E17" s="20" t="s">
        <v>12</v>
      </c>
      <c r="F17" s="63"/>
      <c r="M17" s="23" t="str">
        <f>C4</f>
        <v xml:space="preserve">DOGNEVILLE </v>
      </c>
      <c r="N17" s="24" t="s">
        <v>11</v>
      </c>
      <c r="O17" s="25" t="str">
        <f>C9</f>
        <v>GOLBEY "B"</v>
      </c>
      <c r="P17" s="60"/>
      <c r="Q17" s="20" t="s">
        <v>12</v>
      </c>
      <c r="R17" s="63"/>
      <c r="T17">
        <f t="shared" si="24"/>
        <v>0</v>
      </c>
      <c r="U17" s="8">
        <f t="shared" si="25"/>
        <v>0</v>
      </c>
      <c r="V17" s="93">
        <f t="shared" si="26"/>
        <v>0</v>
      </c>
      <c r="W17">
        <f t="shared" si="27"/>
        <v>0</v>
      </c>
      <c r="X17" s="91">
        <f t="shared" si="28"/>
        <v>0</v>
      </c>
      <c r="Y17">
        <f t="shared" si="29"/>
        <v>0</v>
      </c>
      <c r="Z17" s="8">
        <f t="shared" si="30"/>
        <v>0</v>
      </c>
      <c r="AA17" s="93">
        <f t="shared" si="31"/>
        <v>0</v>
      </c>
      <c r="AB17">
        <f t="shared" si="32"/>
        <v>0</v>
      </c>
      <c r="AC17">
        <f t="shared" si="33"/>
        <v>0</v>
      </c>
      <c r="AE17">
        <f t="shared" si="34"/>
        <v>0</v>
      </c>
      <c r="AF17" s="8">
        <f t="shared" si="35"/>
        <v>0</v>
      </c>
      <c r="AG17" s="93">
        <f t="shared" si="36"/>
        <v>0</v>
      </c>
      <c r="AH17">
        <f t="shared" si="37"/>
        <v>0</v>
      </c>
      <c r="AI17">
        <f t="shared" si="38"/>
        <v>0</v>
      </c>
      <c r="AJ17">
        <f t="shared" si="39"/>
        <v>0</v>
      </c>
      <c r="AK17" s="8">
        <f t="shared" si="40"/>
        <v>0</v>
      </c>
      <c r="AL17" s="93">
        <f t="shared" si="41"/>
        <v>0</v>
      </c>
      <c r="AM17">
        <f t="shared" si="42"/>
        <v>0</v>
      </c>
      <c r="AN17">
        <f t="shared" si="43"/>
        <v>0</v>
      </c>
    </row>
    <row r="18" spans="1:40" x14ac:dyDescent="0.3">
      <c r="A18" s="32" t="str">
        <f>C8</f>
        <v>NOMEXY  "A"</v>
      </c>
      <c r="B18" s="33" t="s">
        <v>11</v>
      </c>
      <c r="C18" s="78" t="str">
        <f>C5</f>
        <v>GIRANCOURT</v>
      </c>
      <c r="D18" s="61"/>
      <c r="E18" s="21" t="s">
        <v>12</v>
      </c>
      <c r="F18" s="64"/>
      <c r="M18" s="32" t="str">
        <f>C5</f>
        <v>GIRANCOURT</v>
      </c>
      <c r="N18" s="26" t="s">
        <v>11</v>
      </c>
      <c r="O18" s="27" t="str">
        <f>C6</f>
        <v>ELOYES  "D"</v>
      </c>
      <c r="P18" s="61"/>
      <c r="Q18" s="21" t="s">
        <v>12</v>
      </c>
      <c r="R18" s="64"/>
      <c r="T18">
        <f t="shared" si="24"/>
        <v>0</v>
      </c>
      <c r="U18" s="8">
        <f t="shared" si="25"/>
        <v>0</v>
      </c>
      <c r="V18" s="93">
        <f t="shared" si="26"/>
        <v>0</v>
      </c>
      <c r="W18">
        <f t="shared" si="27"/>
        <v>0</v>
      </c>
      <c r="X18" s="91">
        <f t="shared" si="28"/>
        <v>0</v>
      </c>
      <c r="Y18">
        <f t="shared" si="29"/>
        <v>0</v>
      </c>
      <c r="Z18" s="8">
        <f t="shared" si="30"/>
        <v>0</v>
      </c>
      <c r="AA18" s="93">
        <f t="shared" si="31"/>
        <v>0</v>
      </c>
      <c r="AB18">
        <f t="shared" si="32"/>
        <v>0</v>
      </c>
      <c r="AC18">
        <f t="shared" si="33"/>
        <v>0</v>
      </c>
      <c r="AE18">
        <f t="shared" si="34"/>
        <v>0</v>
      </c>
      <c r="AF18" s="8">
        <f t="shared" si="35"/>
        <v>0</v>
      </c>
      <c r="AG18" s="93">
        <f t="shared" si="36"/>
        <v>0</v>
      </c>
      <c r="AH18">
        <f t="shared" si="37"/>
        <v>0</v>
      </c>
      <c r="AI18">
        <f t="shared" si="38"/>
        <v>0</v>
      </c>
      <c r="AJ18">
        <f t="shared" si="39"/>
        <v>0</v>
      </c>
      <c r="AK18" s="8">
        <f t="shared" si="40"/>
        <v>0</v>
      </c>
      <c r="AL18" s="93">
        <f t="shared" si="41"/>
        <v>0</v>
      </c>
      <c r="AM18">
        <f t="shared" si="42"/>
        <v>0</v>
      </c>
      <c r="AN18">
        <f t="shared" si="43"/>
        <v>0</v>
      </c>
    </row>
    <row r="19" spans="1:40" ht="15" thickBot="1" x14ac:dyDescent="0.35">
      <c r="A19" s="28" t="str">
        <f>C7</f>
        <v>VENTRON</v>
      </c>
      <c r="B19" s="29" t="s">
        <v>11</v>
      </c>
      <c r="C19" s="30" t="str">
        <f>C9</f>
        <v>GOLBEY "B"</v>
      </c>
      <c r="D19" s="62"/>
      <c r="E19" s="22" t="s">
        <v>12</v>
      </c>
      <c r="F19" s="65"/>
      <c r="M19" s="28" t="str">
        <f>C7</f>
        <v>VENTRON</v>
      </c>
      <c r="N19" s="29" t="s">
        <v>11</v>
      </c>
      <c r="O19" s="30" t="str">
        <f>C8</f>
        <v>NOMEXY  "A"</v>
      </c>
      <c r="P19" s="62"/>
      <c r="Q19" s="22" t="s">
        <v>12</v>
      </c>
      <c r="R19" s="65"/>
      <c r="T19">
        <f t="shared" si="24"/>
        <v>0</v>
      </c>
      <c r="U19" s="8">
        <f t="shared" si="25"/>
        <v>0</v>
      </c>
      <c r="V19" s="93">
        <f t="shared" si="26"/>
        <v>0</v>
      </c>
      <c r="W19">
        <f t="shared" si="27"/>
        <v>0</v>
      </c>
      <c r="X19" s="91">
        <f t="shared" si="28"/>
        <v>0</v>
      </c>
      <c r="Y19">
        <f t="shared" si="29"/>
        <v>0</v>
      </c>
      <c r="Z19" s="8">
        <f t="shared" si="30"/>
        <v>0</v>
      </c>
      <c r="AA19" s="93">
        <f t="shared" si="31"/>
        <v>0</v>
      </c>
      <c r="AB19">
        <f t="shared" si="32"/>
        <v>0</v>
      </c>
      <c r="AC19">
        <f t="shared" si="33"/>
        <v>0</v>
      </c>
      <c r="AE19">
        <f t="shared" si="34"/>
        <v>0</v>
      </c>
      <c r="AF19" s="8">
        <f t="shared" si="35"/>
        <v>0</v>
      </c>
      <c r="AG19" s="93">
        <f t="shared" si="36"/>
        <v>0</v>
      </c>
      <c r="AH19">
        <f t="shared" si="37"/>
        <v>0</v>
      </c>
      <c r="AI19">
        <f t="shared" si="38"/>
        <v>0</v>
      </c>
      <c r="AJ19">
        <f t="shared" si="39"/>
        <v>0</v>
      </c>
      <c r="AK19" s="8">
        <f t="shared" si="40"/>
        <v>0</v>
      </c>
      <c r="AL19" s="93">
        <f t="shared" si="41"/>
        <v>0</v>
      </c>
      <c r="AM19">
        <f t="shared" si="42"/>
        <v>0</v>
      </c>
      <c r="AN19">
        <f t="shared" si="43"/>
        <v>0</v>
      </c>
    </row>
    <row r="20" spans="1:40" ht="15" thickBot="1" x14ac:dyDescent="0.35">
      <c r="M20" s="6"/>
      <c r="N20" s="6"/>
      <c r="O20" s="6"/>
      <c r="Q20" s="7"/>
      <c r="T20">
        <f t="shared" si="24"/>
        <v>0</v>
      </c>
      <c r="U20" s="8">
        <f t="shared" si="25"/>
        <v>0</v>
      </c>
      <c r="V20" s="93">
        <f t="shared" si="26"/>
        <v>0</v>
      </c>
      <c r="W20">
        <f t="shared" si="27"/>
        <v>0</v>
      </c>
      <c r="X20" s="91">
        <f t="shared" si="28"/>
        <v>0</v>
      </c>
      <c r="Y20">
        <f t="shared" si="29"/>
        <v>0</v>
      </c>
      <c r="Z20" s="8">
        <f t="shared" si="30"/>
        <v>0</v>
      </c>
      <c r="AA20" s="93">
        <f t="shared" si="31"/>
        <v>0</v>
      </c>
      <c r="AB20">
        <f t="shared" si="32"/>
        <v>0</v>
      </c>
      <c r="AC20">
        <f t="shared" si="33"/>
        <v>0</v>
      </c>
      <c r="AE20">
        <f t="shared" si="34"/>
        <v>0</v>
      </c>
      <c r="AF20" s="8">
        <f t="shared" si="35"/>
        <v>0</v>
      </c>
      <c r="AG20" s="93">
        <f t="shared" si="36"/>
        <v>0</v>
      </c>
      <c r="AH20">
        <f t="shared" si="37"/>
        <v>0</v>
      </c>
      <c r="AI20">
        <f t="shared" si="38"/>
        <v>0</v>
      </c>
      <c r="AJ20">
        <f t="shared" si="39"/>
        <v>0</v>
      </c>
      <c r="AK20" s="8">
        <f t="shared" si="40"/>
        <v>0</v>
      </c>
      <c r="AL20" s="93">
        <f t="shared" si="41"/>
        <v>0</v>
      </c>
      <c r="AM20">
        <f t="shared" si="42"/>
        <v>0</v>
      </c>
      <c r="AN20">
        <f t="shared" si="43"/>
        <v>0</v>
      </c>
    </row>
    <row r="21" spans="1:40" ht="15" thickBot="1" x14ac:dyDescent="0.35">
      <c r="A21" s="176" t="s">
        <v>124</v>
      </c>
      <c r="B21" s="177"/>
      <c r="C21" s="177"/>
      <c r="D21" s="177"/>
      <c r="E21" s="177"/>
      <c r="F21" s="178"/>
      <c r="T21">
        <f t="shared" si="24"/>
        <v>0</v>
      </c>
      <c r="U21" s="8">
        <f t="shared" si="25"/>
        <v>0</v>
      </c>
      <c r="V21" s="93">
        <f t="shared" si="26"/>
        <v>0</v>
      </c>
      <c r="W21">
        <f t="shared" si="27"/>
        <v>0</v>
      </c>
      <c r="X21" s="91">
        <f t="shared" si="28"/>
        <v>0</v>
      </c>
      <c r="Y21">
        <f t="shared" si="29"/>
        <v>0</v>
      </c>
      <c r="Z21" s="8">
        <f t="shared" si="30"/>
        <v>0</v>
      </c>
      <c r="AA21" s="93">
        <f t="shared" si="31"/>
        <v>0</v>
      </c>
      <c r="AB21">
        <f t="shared" si="32"/>
        <v>0</v>
      </c>
      <c r="AC21">
        <f t="shared" si="33"/>
        <v>0</v>
      </c>
      <c r="AE21">
        <f t="shared" si="34"/>
        <v>0</v>
      </c>
      <c r="AF21" s="8">
        <f t="shared" si="35"/>
        <v>0</v>
      </c>
      <c r="AG21" s="93">
        <f t="shared" si="36"/>
        <v>0</v>
      </c>
      <c r="AH21">
        <f t="shared" si="37"/>
        <v>0</v>
      </c>
      <c r="AI21">
        <f t="shared" si="38"/>
        <v>0</v>
      </c>
      <c r="AJ21">
        <f t="shared" si="39"/>
        <v>0</v>
      </c>
      <c r="AK21" s="8">
        <f t="shared" si="40"/>
        <v>0</v>
      </c>
      <c r="AL21" s="93">
        <f t="shared" si="41"/>
        <v>0</v>
      </c>
      <c r="AM21">
        <f t="shared" si="42"/>
        <v>0</v>
      </c>
      <c r="AN21">
        <f t="shared" si="43"/>
        <v>0</v>
      </c>
    </row>
    <row r="22" spans="1:40" x14ac:dyDescent="0.3">
      <c r="A22" s="79" t="str">
        <f>C4</f>
        <v xml:space="preserve">DOGNEVILLE </v>
      </c>
      <c r="B22" s="80" t="s">
        <v>11</v>
      </c>
      <c r="C22" s="81" t="str">
        <f>C7</f>
        <v>VENTRON</v>
      </c>
      <c r="D22" s="60"/>
      <c r="E22" s="20" t="s">
        <v>12</v>
      </c>
      <c r="F22" s="63"/>
      <c r="T22">
        <f t="shared" si="24"/>
        <v>0</v>
      </c>
      <c r="U22" s="8">
        <f t="shared" si="25"/>
        <v>0</v>
      </c>
      <c r="V22" s="93">
        <f t="shared" si="26"/>
        <v>0</v>
      </c>
      <c r="W22">
        <f t="shared" si="27"/>
        <v>0</v>
      </c>
      <c r="X22" s="91">
        <f t="shared" si="28"/>
        <v>0</v>
      </c>
      <c r="Y22">
        <f t="shared" si="29"/>
        <v>0</v>
      </c>
      <c r="Z22" s="8">
        <f t="shared" si="30"/>
        <v>0</v>
      </c>
      <c r="AA22" s="93">
        <f t="shared" si="31"/>
        <v>0</v>
      </c>
      <c r="AB22">
        <f t="shared" si="32"/>
        <v>0</v>
      </c>
      <c r="AC22">
        <f t="shared" si="33"/>
        <v>0</v>
      </c>
      <c r="AE22">
        <f t="shared" si="34"/>
        <v>0</v>
      </c>
      <c r="AF22" s="8">
        <f t="shared" si="35"/>
        <v>0</v>
      </c>
      <c r="AG22" s="93">
        <f t="shared" si="36"/>
        <v>0</v>
      </c>
      <c r="AH22">
        <f t="shared" si="37"/>
        <v>0</v>
      </c>
      <c r="AI22">
        <f t="shared" si="38"/>
        <v>0</v>
      </c>
      <c r="AJ22">
        <f t="shared" si="39"/>
        <v>0</v>
      </c>
      <c r="AK22" s="8">
        <f t="shared" si="40"/>
        <v>0</v>
      </c>
      <c r="AL22" s="93">
        <f t="shared" si="41"/>
        <v>0</v>
      </c>
      <c r="AM22">
        <f t="shared" si="42"/>
        <v>0</v>
      </c>
      <c r="AN22">
        <f t="shared" si="43"/>
        <v>0</v>
      </c>
    </row>
    <row r="23" spans="1:40" x14ac:dyDescent="0.3">
      <c r="A23" s="32" t="str">
        <f>C5</f>
        <v>GIRANCOURT</v>
      </c>
      <c r="B23" s="26" t="s">
        <v>11</v>
      </c>
      <c r="C23" s="27" t="str">
        <f>C9</f>
        <v>GOLBEY "B"</v>
      </c>
      <c r="D23" s="61"/>
      <c r="E23" s="21" t="s">
        <v>12</v>
      </c>
      <c r="F23" s="64"/>
      <c r="T23">
        <f t="shared" si="24"/>
        <v>0</v>
      </c>
      <c r="U23" s="8">
        <f t="shared" si="25"/>
        <v>0</v>
      </c>
      <c r="V23" s="93">
        <f t="shared" si="26"/>
        <v>0</v>
      </c>
      <c r="W23">
        <f t="shared" si="27"/>
        <v>0</v>
      </c>
      <c r="X23" s="91">
        <f t="shared" si="28"/>
        <v>0</v>
      </c>
      <c r="Y23">
        <f t="shared" si="29"/>
        <v>0</v>
      </c>
      <c r="Z23" s="8">
        <f t="shared" si="30"/>
        <v>0</v>
      </c>
      <c r="AA23" s="93">
        <f t="shared" si="31"/>
        <v>0</v>
      </c>
      <c r="AB23">
        <f t="shared" si="32"/>
        <v>0</v>
      </c>
      <c r="AC23">
        <f t="shared" si="33"/>
        <v>0</v>
      </c>
      <c r="AE23">
        <f t="shared" si="34"/>
        <v>0</v>
      </c>
      <c r="AF23" s="8">
        <f t="shared" si="35"/>
        <v>0</v>
      </c>
      <c r="AG23" s="93">
        <f t="shared" si="36"/>
        <v>0</v>
      </c>
      <c r="AH23">
        <f t="shared" si="37"/>
        <v>0</v>
      </c>
      <c r="AI23">
        <f t="shared" si="38"/>
        <v>0</v>
      </c>
      <c r="AJ23">
        <f t="shared" si="39"/>
        <v>0</v>
      </c>
      <c r="AK23" s="8">
        <f t="shared" si="40"/>
        <v>0</v>
      </c>
      <c r="AL23" s="93">
        <f t="shared" si="41"/>
        <v>0</v>
      </c>
      <c r="AM23">
        <f t="shared" si="42"/>
        <v>0</v>
      </c>
      <c r="AN23">
        <f t="shared" si="43"/>
        <v>0</v>
      </c>
    </row>
    <row r="24" spans="1:40" ht="15" thickBot="1" x14ac:dyDescent="0.35">
      <c r="A24" s="28" t="str">
        <f>C6</f>
        <v>ELOYES  "D"</v>
      </c>
      <c r="B24" s="29" t="s">
        <v>11</v>
      </c>
      <c r="C24" s="30" t="str">
        <f>C8</f>
        <v>NOMEXY  "A"</v>
      </c>
      <c r="D24" s="62"/>
      <c r="E24" s="22" t="s">
        <v>12</v>
      </c>
      <c r="F24" s="65"/>
      <c r="T24">
        <f t="shared" si="24"/>
        <v>0</v>
      </c>
      <c r="U24" s="8">
        <f t="shared" si="25"/>
        <v>0</v>
      </c>
      <c r="V24" s="93">
        <f t="shared" si="26"/>
        <v>0</v>
      </c>
      <c r="W24">
        <f t="shared" si="27"/>
        <v>0</v>
      </c>
      <c r="X24" s="91">
        <f t="shared" si="28"/>
        <v>0</v>
      </c>
      <c r="Y24">
        <f t="shared" si="29"/>
        <v>0</v>
      </c>
      <c r="Z24" s="8">
        <f t="shared" si="30"/>
        <v>0</v>
      </c>
      <c r="AA24" s="93">
        <f t="shared" si="31"/>
        <v>0</v>
      </c>
      <c r="AB24">
        <f t="shared" si="32"/>
        <v>0</v>
      </c>
      <c r="AC24">
        <f t="shared" si="33"/>
        <v>0</v>
      </c>
      <c r="AE24">
        <f t="shared" si="34"/>
        <v>0</v>
      </c>
      <c r="AF24" s="8">
        <f t="shared" si="35"/>
        <v>0</v>
      </c>
      <c r="AG24" s="93">
        <f t="shared" si="36"/>
        <v>0</v>
      </c>
      <c r="AH24">
        <f t="shared" si="37"/>
        <v>0</v>
      </c>
      <c r="AI24">
        <f t="shared" si="38"/>
        <v>0</v>
      </c>
      <c r="AJ24">
        <f t="shared" si="39"/>
        <v>0</v>
      </c>
      <c r="AK24" s="8">
        <f t="shared" si="40"/>
        <v>0</v>
      </c>
      <c r="AL24" s="93">
        <f t="shared" si="41"/>
        <v>0</v>
      </c>
      <c r="AM24">
        <f t="shared" si="42"/>
        <v>0</v>
      </c>
      <c r="AN24">
        <f t="shared" si="43"/>
        <v>0</v>
      </c>
    </row>
    <row r="25" spans="1:40" x14ac:dyDescent="0.3">
      <c r="M25" s="47"/>
      <c r="T25">
        <f t="shared" si="24"/>
        <v>0</v>
      </c>
      <c r="U25" s="8">
        <f t="shared" si="25"/>
        <v>0</v>
      </c>
      <c r="V25" s="93">
        <f t="shared" si="26"/>
        <v>0</v>
      </c>
      <c r="W25">
        <f t="shared" si="27"/>
        <v>0</v>
      </c>
      <c r="X25" s="91">
        <f t="shared" si="28"/>
        <v>0</v>
      </c>
      <c r="Y25">
        <f t="shared" si="29"/>
        <v>0</v>
      </c>
      <c r="Z25" s="8">
        <f t="shared" si="30"/>
        <v>0</v>
      </c>
      <c r="AA25" s="93">
        <f t="shared" si="31"/>
        <v>0</v>
      </c>
      <c r="AB25">
        <f t="shared" si="32"/>
        <v>0</v>
      </c>
      <c r="AC25">
        <f t="shared" si="33"/>
        <v>0</v>
      </c>
      <c r="AE25">
        <f t="shared" si="34"/>
        <v>0</v>
      </c>
      <c r="AF25" s="8">
        <f t="shared" si="35"/>
        <v>0</v>
      </c>
      <c r="AG25" s="93">
        <f t="shared" si="36"/>
        <v>0</v>
      </c>
      <c r="AH25">
        <f t="shared" si="37"/>
        <v>0</v>
      </c>
      <c r="AI25">
        <f t="shared" si="38"/>
        <v>0</v>
      </c>
      <c r="AJ25">
        <f t="shared" si="39"/>
        <v>0</v>
      </c>
      <c r="AK25" s="8">
        <f t="shared" si="40"/>
        <v>0</v>
      </c>
      <c r="AL25" s="93">
        <f t="shared" si="41"/>
        <v>0</v>
      </c>
      <c r="AM25">
        <f t="shared" si="42"/>
        <v>0</v>
      </c>
      <c r="AN25">
        <f t="shared" si="43"/>
        <v>0</v>
      </c>
    </row>
    <row r="26" spans="1:40" x14ac:dyDescent="0.3">
      <c r="A26" s="37"/>
      <c r="B26" s="37"/>
      <c r="C26" s="37"/>
      <c r="D26" s="37"/>
      <c r="E26" s="37"/>
      <c r="F26" s="38"/>
      <c r="M26" s="47"/>
      <c r="T26">
        <f t="shared" si="24"/>
        <v>0</v>
      </c>
      <c r="U26" s="8">
        <f t="shared" si="25"/>
        <v>0</v>
      </c>
      <c r="V26" s="93">
        <f t="shared" si="26"/>
        <v>0</v>
      </c>
      <c r="W26">
        <f t="shared" si="27"/>
        <v>0</v>
      </c>
      <c r="X26" s="91">
        <f t="shared" si="28"/>
        <v>0</v>
      </c>
      <c r="Y26">
        <f t="shared" si="29"/>
        <v>0</v>
      </c>
      <c r="Z26" s="8">
        <f t="shared" si="30"/>
        <v>0</v>
      </c>
      <c r="AA26" s="93">
        <f t="shared" si="31"/>
        <v>0</v>
      </c>
      <c r="AB26">
        <f t="shared" si="32"/>
        <v>0</v>
      </c>
      <c r="AC26">
        <f t="shared" si="33"/>
        <v>0</v>
      </c>
      <c r="AE26">
        <f t="shared" si="34"/>
        <v>0</v>
      </c>
      <c r="AF26" s="8">
        <f t="shared" si="35"/>
        <v>0</v>
      </c>
      <c r="AG26" s="93">
        <f t="shared" si="36"/>
        <v>0</v>
      </c>
      <c r="AH26">
        <f t="shared" si="37"/>
        <v>0</v>
      </c>
      <c r="AI26">
        <f t="shared" si="38"/>
        <v>0</v>
      </c>
      <c r="AJ26">
        <f t="shared" si="39"/>
        <v>0</v>
      </c>
      <c r="AK26" s="8">
        <f t="shared" si="40"/>
        <v>0</v>
      </c>
      <c r="AL26" s="93">
        <f t="shared" si="41"/>
        <v>0</v>
      </c>
      <c r="AM26">
        <f t="shared" si="42"/>
        <v>0</v>
      </c>
      <c r="AN26">
        <f t="shared" si="43"/>
        <v>0</v>
      </c>
    </row>
    <row r="27" spans="1:40" x14ac:dyDescent="0.3">
      <c r="A27" s="37"/>
      <c r="B27" s="37"/>
      <c r="C27" s="37"/>
      <c r="D27" s="37"/>
      <c r="E27" s="37"/>
      <c r="F27" s="38"/>
      <c r="M27" s="47"/>
      <c r="T27">
        <f t="shared" si="24"/>
        <v>0</v>
      </c>
      <c r="U27" s="8">
        <f t="shared" si="25"/>
        <v>0</v>
      </c>
      <c r="V27" s="93">
        <f t="shared" si="26"/>
        <v>0</v>
      </c>
      <c r="W27">
        <f t="shared" si="27"/>
        <v>0</v>
      </c>
      <c r="X27" s="91">
        <f t="shared" si="28"/>
        <v>0</v>
      </c>
      <c r="Y27">
        <f t="shared" si="29"/>
        <v>0</v>
      </c>
      <c r="Z27" s="8">
        <f t="shared" si="30"/>
        <v>0</v>
      </c>
      <c r="AA27" s="93">
        <f t="shared" si="31"/>
        <v>0</v>
      </c>
      <c r="AB27">
        <f t="shared" si="32"/>
        <v>0</v>
      </c>
      <c r="AC27">
        <f t="shared" si="33"/>
        <v>0</v>
      </c>
      <c r="AE27">
        <f t="shared" si="34"/>
        <v>0</v>
      </c>
      <c r="AF27" s="8">
        <f t="shared" si="35"/>
        <v>0</v>
      </c>
      <c r="AG27" s="93">
        <f t="shared" si="36"/>
        <v>0</v>
      </c>
      <c r="AH27">
        <f t="shared" si="37"/>
        <v>0</v>
      </c>
      <c r="AI27">
        <f t="shared" si="38"/>
        <v>0</v>
      </c>
      <c r="AJ27">
        <f t="shared" si="39"/>
        <v>0</v>
      </c>
      <c r="AK27" s="8">
        <f t="shared" si="40"/>
        <v>0</v>
      </c>
      <c r="AL27" s="93">
        <f t="shared" si="41"/>
        <v>0</v>
      </c>
      <c r="AM27">
        <f t="shared" si="42"/>
        <v>0</v>
      </c>
      <c r="AN27">
        <f t="shared" si="43"/>
        <v>0</v>
      </c>
    </row>
    <row r="28" spans="1:40" x14ac:dyDescent="0.3">
      <c r="T28">
        <f t="shared" si="24"/>
        <v>0</v>
      </c>
      <c r="U28" s="8">
        <f t="shared" si="25"/>
        <v>0</v>
      </c>
      <c r="V28" s="93">
        <f t="shared" si="26"/>
        <v>0</v>
      </c>
      <c r="W28">
        <f t="shared" si="27"/>
        <v>0</v>
      </c>
      <c r="X28" s="91">
        <f t="shared" si="28"/>
        <v>0</v>
      </c>
      <c r="Y28">
        <f t="shared" si="29"/>
        <v>0</v>
      </c>
      <c r="Z28" s="8">
        <f t="shared" si="30"/>
        <v>0</v>
      </c>
      <c r="AA28" s="93">
        <f t="shared" si="31"/>
        <v>0</v>
      </c>
      <c r="AB28">
        <f t="shared" si="32"/>
        <v>0</v>
      </c>
      <c r="AC28">
        <f t="shared" si="33"/>
        <v>0</v>
      </c>
      <c r="AE28">
        <f t="shared" si="34"/>
        <v>0</v>
      </c>
      <c r="AF28" s="8">
        <f t="shared" si="35"/>
        <v>0</v>
      </c>
      <c r="AG28" s="93">
        <f t="shared" si="36"/>
        <v>0</v>
      </c>
      <c r="AH28">
        <f t="shared" si="37"/>
        <v>0</v>
      </c>
      <c r="AI28">
        <f t="shared" si="38"/>
        <v>0</v>
      </c>
      <c r="AJ28">
        <f t="shared" si="39"/>
        <v>0</v>
      </c>
      <c r="AK28" s="8">
        <f t="shared" si="40"/>
        <v>0</v>
      </c>
      <c r="AL28" s="93">
        <f t="shared" si="41"/>
        <v>0</v>
      </c>
      <c r="AM28">
        <f t="shared" si="42"/>
        <v>0</v>
      </c>
      <c r="AN28">
        <f t="shared" si="43"/>
        <v>0</v>
      </c>
    </row>
    <row r="29" spans="1:40" x14ac:dyDescent="0.3">
      <c r="U29" s="8"/>
      <c r="V29" s="8"/>
      <c r="Z29" s="8"/>
      <c r="AA29" s="8"/>
      <c r="AF29" s="8"/>
      <c r="AG29" s="8"/>
      <c r="AK29" s="8"/>
      <c r="AL29" s="8"/>
    </row>
  </sheetData>
  <sheetProtection algorithmName="SHA-512" hashValue="ZNcl/XmV9J2b8Hg9OmXBkcdkFJjHEq+aUSMxsIGGqbaS8q26f9cJfR5pqgZrAkVW/iCOsnt0pZwrAXYV9HFFjQ==" saltValue="19epExoRL+fDsQ289PPNig==" spinCount="100000" sheet="1" selectLockedCells="1"/>
  <mergeCells count="17">
    <mergeCell ref="A11:F11"/>
    <mergeCell ref="M11:R11"/>
    <mergeCell ref="A16:F16"/>
    <mergeCell ref="M16:R16"/>
    <mergeCell ref="A21:F21"/>
    <mergeCell ref="AJ10:AN10"/>
    <mergeCell ref="A1:R1"/>
    <mergeCell ref="N3:P3"/>
    <mergeCell ref="N4:O4"/>
    <mergeCell ref="N5:O5"/>
    <mergeCell ref="N6:O6"/>
    <mergeCell ref="N7:O7"/>
    <mergeCell ref="N8:O8"/>
    <mergeCell ref="N9:O9"/>
    <mergeCell ref="T10:X10"/>
    <mergeCell ref="Y10:AC10"/>
    <mergeCell ref="AE10:AI10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I29"/>
  <sheetViews>
    <sheetView showGridLines="0" workbookViewId="0">
      <selection activeCell="D12" sqref="D12"/>
    </sheetView>
  </sheetViews>
  <sheetFormatPr baseColWidth="10" defaultRowHeight="14.4" x14ac:dyDescent="0.3"/>
  <cols>
    <col min="1" max="1" width="18.6640625" customWidth="1"/>
    <col min="2" max="2" width="7.6640625" customWidth="1"/>
    <col min="3" max="3" width="18.44140625" customWidth="1"/>
    <col min="4" max="12" width="3.6640625" customWidth="1"/>
    <col min="13" max="13" width="18.6640625" customWidth="1"/>
    <col min="14" max="14" width="7.6640625" customWidth="1"/>
    <col min="15" max="15" width="18.6640625" customWidth="1"/>
    <col min="16" max="18" width="3.6640625" customWidth="1"/>
    <col min="19" max="19" width="11.44140625" hidden="1" customWidth="1"/>
    <col min="20" max="20" width="7.109375" hidden="1" customWidth="1"/>
    <col min="21" max="21" width="2.6640625" hidden="1" customWidth="1"/>
    <col min="22" max="22" width="2.44140625" hidden="1" customWidth="1"/>
    <col min="23" max="23" width="2.5546875" hidden="1" customWidth="1"/>
    <col min="24" max="25" width="2" hidden="1" customWidth="1"/>
    <col min="26" max="26" width="2.33203125" hidden="1" customWidth="1"/>
    <col min="27" max="27" width="2.44140625" hidden="1" customWidth="1"/>
    <col min="28" max="28" width="2.5546875" hidden="1" customWidth="1"/>
    <col min="29" max="29" width="2" hidden="1" customWidth="1"/>
    <col min="30" max="30" width="4.88671875" hidden="1" customWidth="1"/>
    <col min="31" max="31" width="2" hidden="1" customWidth="1"/>
    <col min="32" max="32" width="2.33203125" hidden="1" customWidth="1"/>
    <col min="33" max="33" width="2.44140625" hidden="1" customWidth="1"/>
    <col min="34" max="34" width="2.5546875" hidden="1" customWidth="1"/>
    <col min="35" max="35" width="2" hidden="1" customWidth="1"/>
    <col min="36" max="36" width="9.44140625" hidden="1" customWidth="1"/>
    <col min="37" max="37" width="2.33203125" hidden="1" customWidth="1"/>
    <col min="38" max="38" width="2.44140625" hidden="1" customWidth="1"/>
    <col min="39" max="39" width="2.5546875" hidden="1" customWidth="1"/>
    <col min="40" max="40" width="2" hidden="1" customWidth="1"/>
    <col min="41" max="44" width="11.44140625" hidden="1" customWidth="1"/>
    <col min="45" max="46" width="11.5546875" hidden="1" customWidth="1"/>
    <col min="47" max="49" width="14" hidden="1" customWidth="1"/>
    <col min="50" max="50" width="13" style="7" hidden="1" customWidth="1"/>
    <col min="51" max="58" width="11.5546875" hidden="1" customWidth="1"/>
    <col min="59" max="59" width="14.44140625" hidden="1" customWidth="1"/>
    <col min="60" max="61" width="11.5546875" hidden="1" customWidth="1"/>
    <col min="62" max="63" width="11.5546875" customWidth="1"/>
    <col min="64" max="64" width="1.88671875" customWidth="1"/>
  </cols>
  <sheetData>
    <row r="1" spans="1:61" ht="23.4" thickBot="1" x14ac:dyDescent="0.35">
      <c r="A1" s="180" t="s">
        <v>33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2"/>
      <c r="AW1" s="42">
        <v>1</v>
      </c>
      <c r="AX1" s="42">
        <v>2</v>
      </c>
      <c r="AY1" s="42">
        <v>3</v>
      </c>
      <c r="AZ1" s="42">
        <v>4</v>
      </c>
      <c r="BA1" s="42">
        <v>5</v>
      </c>
      <c r="BB1" s="42">
        <v>6</v>
      </c>
    </row>
    <row r="2" spans="1:61" ht="12" customHeight="1" thickBot="1" x14ac:dyDescent="0.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AW2" s="42">
        <f t="shared" ref="AW2:BB2" si="0">MAX(AW4:AW9)</f>
        <v>10006</v>
      </c>
      <c r="AX2" s="43">
        <f t="shared" si="0"/>
        <v>10005</v>
      </c>
      <c r="AY2" s="42">
        <f t="shared" si="0"/>
        <v>10004</v>
      </c>
      <c r="AZ2" s="42">
        <f t="shared" si="0"/>
        <v>10003</v>
      </c>
      <c r="BA2" s="42">
        <f t="shared" si="0"/>
        <v>10002</v>
      </c>
      <c r="BB2" s="42">
        <f t="shared" si="0"/>
        <v>10001</v>
      </c>
    </row>
    <row r="3" spans="1:61" ht="19.5" customHeight="1" thickBot="1" x14ac:dyDescent="0.35">
      <c r="A3" s="175" t="s">
        <v>135</v>
      </c>
      <c r="B3" s="9"/>
      <c r="C3" s="75" t="s">
        <v>0</v>
      </c>
      <c r="D3" s="16" t="s">
        <v>1</v>
      </c>
      <c r="E3" s="18" t="s">
        <v>2</v>
      </c>
      <c r="F3" s="18" t="s">
        <v>3</v>
      </c>
      <c r="G3" s="18" t="s">
        <v>4</v>
      </c>
      <c r="H3" s="19" t="s">
        <v>5</v>
      </c>
      <c r="I3" s="16" t="s">
        <v>6</v>
      </c>
      <c r="J3" s="17" t="s">
        <v>7</v>
      </c>
      <c r="K3" s="76" t="s">
        <v>8</v>
      </c>
      <c r="L3" s="17" t="s">
        <v>9</v>
      </c>
      <c r="M3" s="9"/>
      <c r="N3" s="176" t="s">
        <v>10</v>
      </c>
      <c r="O3" s="177"/>
      <c r="P3" s="185"/>
      <c r="Q3" s="17" t="s">
        <v>9</v>
      </c>
      <c r="R3" s="17" t="s">
        <v>8</v>
      </c>
      <c r="S3">
        <f>COUNT(P4:P9)</f>
        <v>6</v>
      </c>
      <c r="AR3" t="s">
        <v>9</v>
      </c>
      <c r="AS3" t="s">
        <v>8</v>
      </c>
      <c r="AT3" t="s">
        <v>16</v>
      </c>
      <c r="AU3" t="s">
        <v>20</v>
      </c>
      <c r="AX3"/>
      <c r="BD3" t="s">
        <v>19</v>
      </c>
      <c r="BE3" t="s">
        <v>18</v>
      </c>
      <c r="BG3" t="s">
        <v>17</v>
      </c>
      <c r="BH3" t="s">
        <v>9</v>
      </c>
      <c r="BI3" t="s">
        <v>8</v>
      </c>
    </row>
    <row r="4" spans="1:61" ht="15" thickBot="1" x14ac:dyDescent="0.35">
      <c r="A4" s="38" t="s">
        <v>136</v>
      </c>
      <c r="C4" s="95" t="s">
        <v>74</v>
      </c>
      <c r="D4" s="51">
        <f>SUMIF($A:$A,$C4,T:T)+SUMIF($C:$C,$C4,Y:Y)+SUMIF($M:$M,$C4,AE:AE)+SUMIF($O:$O,$C4,AJ:AJ)</f>
        <v>0</v>
      </c>
      <c r="E4" s="52">
        <f>SUMIF($A:$A,$C4,U:U)+SUMIF($C:$C,$C4,Z:Z)+SUMIF($M:$M,$C4,AF:AF)+SUMIF($O:$O,$C4,AK:AK)</f>
        <v>0</v>
      </c>
      <c r="F4" s="52">
        <f t="shared" ref="E4:H9" si="1">SUMIF($A:$A,$C4,V:V)+SUMIF($C:$C,$C4,AA:AA)+SUMIF($M:$M,$C4,AG:AG)+SUMIF($O:$O,$C4,AL:AL)</f>
        <v>0</v>
      </c>
      <c r="G4" s="52">
        <f t="shared" si="1"/>
        <v>0</v>
      </c>
      <c r="H4" s="53">
        <f t="shared" si="1"/>
        <v>0</v>
      </c>
      <c r="I4" s="67">
        <f t="shared" ref="I4:I9" si="2">SUMIF($A$12:$A$240,$C4,$D$12:$D$240)+SUMIF($C$12:$C$240,$C4,$F$12:$F$240)+SUMIF($M$12:$M$240,$C4,$P$12:$P$240)+SUMIF($O$12:$O$240,$C4,$R$12:$R$240)</f>
        <v>0</v>
      </c>
      <c r="J4" s="68">
        <f t="shared" ref="J4:J9" si="3">SUMIF($A$12:$A$240,$C4,$F$12:$F$240)+SUMIF($C$12:$C$240,$C4,$D$12:$D$240)+SUMIF($M$12:$M$240,$C4,$R$12:$R$240)+SUMIF($O$12:$O$240,$C4,$P$12:$P$240)</f>
        <v>0</v>
      </c>
      <c r="K4" s="13">
        <f>SUM(I4-J4)</f>
        <v>0</v>
      </c>
      <c r="L4" s="10">
        <f>SUM(E4+E4+E4+F4+G4+G4)</f>
        <v>0</v>
      </c>
      <c r="N4" s="183" t="str">
        <f>IF($D$12="","",BG4)</f>
        <v/>
      </c>
      <c r="O4" s="184"/>
      <c r="P4" s="48">
        <v>1</v>
      </c>
      <c r="Q4" s="36">
        <f ca="1">BH4</f>
        <v>0</v>
      </c>
      <c r="R4" s="73">
        <f ca="1">BI4</f>
        <v>0</v>
      </c>
      <c r="S4">
        <f>COUNTIF($T$4:$T$9,"&lt;="&amp;T4)</f>
        <v>6</v>
      </c>
      <c r="T4">
        <f>L4*10000+K4</f>
        <v>0</v>
      </c>
      <c r="U4">
        <f>$S$3-S4+1</f>
        <v>1</v>
      </c>
      <c r="AP4" t="str">
        <f ca="1">BG4</f>
        <v>ST NABORD "A"</v>
      </c>
      <c r="AR4" s="46">
        <f>L4</f>
        <v>0</v>
      </c>
      <c r="AS4" s="46">
        <f>K4</f>
        <v>0</v>
      </c>
      <c r="AT4" s="46">
        <v>1</v>
      </c>
      <c r="AU4" s="41">
        <f>AR4*1000000+(1000+AS4)*10+AT4</f>
        <v>10001</v>
      </c>
      <c r="AW4">
        <f>AU4</f>
        <v>10001</v>
      </c>
      <c r="AX4">
        <f>IF(AW4=$AW$2,0,AW4)</f>
        <v>10001</v>
      </c>
      <c r="AY4">
        <f>IF(AX4=$AX$2,0,AX4)</f>
        <v>10001</v>
      </c>
      <c r="AZ4">
        <f>IF(AY4=$AY$2,0,AY4)</f>
        <v>10001</v>
      </c>
      <c r="BA4">
        <f>IF(AZ4=$AZ$2,0,AZ4)</f>
        <v>10001</v>
      </c>
      <c r="BB4">
        <f>IF(BA4=$BA$2,0,BA4)</f>
        <v>10001</v>
      </c>
      <c r="BD4" t="s">
        <v>21</v>
      </c>
      <c r="BE4" s="44">
        <f>MATCH($AW$2,$AU$4:AU9,0)</f>
        <v>6</v>
      </c>
      <c r="BG4" s="40" t="str">
        <f ca="1">OFFSET($C$4,BE4-1,0,1,1)</f>
        <v>ST NABORD "A"</v>
      </c>
      <c r="BH4" s="45">
        <f ca="1">OFFSET($L$4,BE4-1,0,1,1)</f>
        <v>0</v>
      </c>
      <c r="BI4" s="45">
        <f ca="1">OFFSET($K$4,BE4-1,0,1,1)</f>
        <v>0</v>
      </c>
    </row>
    <row r="5" spans="1:61" ht="15" thickBot="1" x14ac:dyDescent="0.35">
      <c r="A5" s="38" t="s">
        <v>137</v>
      </c>
      <c r="C5" s="95" t="s">
        <v>75</v>
      </c>
      <c r="D5" s="54">
        <f>SUMIF($A:$A,$C5,T:T)+SUMIF($C:$C,$C5,Y:Y)+SUMIF($M:$M,$C5,AE:AE)+SUMIF($O:$O,$C5,AJ:AJ)</f>
        <v>0</v>
      </c>
      <c r="E5" s="55">
        <f t="shared" si="1"/>
        <v>0</v>
      </c>
      <c r="F5" s="55">
        <f t="shared" si="1"/>
        <v>0</v>
      </c>
      <c r="G5" s="55">
        <f t="shared" si="1"/>
        <v>0</v>
      </c>
      <c r="H5" s="66">
        <f t="shared" si="1"/>
        <v>0</v>
      </c>
      <c r="I5" s="69">
        <f t="shared" si="2"/>
        <v>0</v>
      </c>
      <c r="J5" s="70">
        <f t="shared" si="3"/>
        <v>0</v>
      </c>
      <c r="K5" s="14">
        <f t="shared" ref="K5:K9" si="4">SUM(I5-J5)</f>
        <v>0</v>
      </c>
      <c r="L5" s="11">
        <f t="shared" ref="L5:L9" si="5">SUM(E5+E5+E5+F5+G5+G5)</f>
        <v>0</v>
      </c>
      <c r="N5" s="183" t="str">
        <f t="shared" ref="N5:N9" si="6">IF($D$12="","",BG5)</f>
        <v/>
      </c>
      <c r="O5" s="184"/>
      <c r="P5" s="48">
        <v>2</v>
      </c>
      <c r="Q5" s="36">
        <f t="shared" ref="Q5:R9" ca="1" si="7">BH5</f>
        <v>0</v>
      </c>
      <c r="R5" s="73">
        <f t="shared" ca="1" si="7"/>
        <v>0</v>
      </c>
      <c r="S5">
        <f t="shared" ref="S5:S9" si="8">COUNTIF($T$4:$T$9,"&lt;="&amp;T5)</f>
        <v>6</v>
      </c>
      <c r="T5">
        <f t="shared" ref="T5:T9" si="9">L5*10000+K5</f>
        <v>0</v>
      </c>
      <c r="U5">
        <f t="shared" ref="U5:U9" si="10">$S$3-S5+1</f>
        <v>1</v>
      </c>
      <c r="AP5" t="str">
        <f t="shared" ref="AP5:AP9" ca="1" si="11">BG5</f>
        <v>NEUFCHATEAU "C"</v>
      </c>
      <c r="AR5" s="46">
        <f t="shared" ref="AR5:AR9" si="12">L5</f>
        <v>0</v>
      </c>
      <c r="AS5" s="46">
        <f t="shared" ref="AS5:AS9" si="13">K5</f>
        <v>0</v>
      </c>
      <c r="AT5" s="46">
        <v>2</v>
      </c>
      <c r="AU5" s="41">
        <f t="shared" ref="AU5:AU9" si="14">AR5*1000000+(1000+AS5)*10+AT5</f>
        <v>10002</v>
      </c>
      <c r="AW5">
        <f t="shared" ref="AW5:AW9" si="15">AU5</f>
        <v>10002</v>
      </c>
      <c r="AX5">
        <f t="shared" ref="AX5:AX9" si="16">IF(AW5=$AW$2,0,AW5)</f>
        <v>10002</v>
      </c>
      <c r="AY5">
        <f t="shared" ref="AY5:AY9" si="17">IF(AX5=$AX$2,0,AX5)</f>
        <v>10002</v>
      </c>
      <c r="AZ5">
        <f t="shared" ref="AZ5:AZ9" si="18">IF(AY5=$AY$2,0,AY5)</f>
        <v>10002</v>
      </c>
      <c r="BA5">
        <f t="shared" ref="BA5:BA9" si="19">IF(AZ5=$AZ$2,0,AZ5)</f>
        <v>10002</v>
      </c>
      <c r="BB5">
        <f t="shared" ref="BB5:BB9" si="20">IF(BA5=$BA$2,0,BA5)</f>
        <v>0</v>
      </c>
      <c r="BD5" t="s">
        <v>22</v>
      </c>
      <c r="BE5" s="44">
        <f>MATCH($AX$2,$AU$4:AU9,0)</f>
        <v>5</v>
      </c>
      <c r="BG5" s="40" t="str">
        <f t="shared" ref="BG5:BG9" ca="1" si="21">OFFSET($C$4,BE5-1,0,1,1)</f>
        <v>NEUFCHATEAU "C"</v>
      </c>
      <c r="BH5" s="45">
        <f t="shared" ref="BH5:BH9" ca="1" si="22">OFFSET($L$4,BE5-1,0,1,1)</f>
        <v>0</v>
      </c>
      <c r="BI5" s="45">
        <f t="shared" ref="BI5:BI9" ca="1" si="23">OFFSET($K$4,BE5-1,0,1,1)</f>
        <v>0</v>
      </c>
    </row>
    <row r="6" spans="1:61" ht="15" thickBot="1" x14ac:dyDescent="0.35">
      <c r="A6" s="38" t="s">
        <v>138</v>
      </c>
      <c r="C6" s="95" t="s">
        <v>76</v>
      </c>
      <c r="D6" s="54">
        <f>SUMIF($A:$A,$C6,T:T)+SUMIF($C:$C,$C6,Y:Y)+SUMIF($M:$M,$C6,AE:AE)+SUMIF($O:$O,$C6,AJ:AJ)</f>
        <v>0</v>
      </c>
      <c r="E6" s="55">
        <f t="shared" si="1"/>
        <v>0</v>
      </c>
      <c r="F6" s="55">
        <f t="shared" si="1"/>
        <v>0</v>
      </c>
      <c r="G6" s="55">
        <f t="shared" si="1"/>
        <v>0</v>
      </c>
      <c r="H6" s="56">
        <f t="shared" si="1"/>
        <v>0</v>
      </c>
      <c r="I6" s="69">
        <f t="shared" si="2"/>
        <v>0</v>
      </c>
      <c r="J6" s="70">
        <f t="shared" si="3"/>
        <v>0</v>
      </c>
      <c r="K6" s="14">
        <f t="shared" si="4"/>
        <v>0</v>
      </c>
      <c r="L6" s="11">
        <f t="shared" si="5"/>
        <v>0</v>
      </c>
      <c r="N6" s="183" t="str">
        <f t="shared" si="6"/>
        <v/>
      </c>
      <c r="O6" s="184"/>
      <c r="P6" s="48">
        <v>3</v>
      </c>
      <c r="Q6" s="36">
        <f t="shared" ca="1" si="7"/>
        <v>0</v>
      </c>
      <c r="R6" s="73">
        <f t="shared" ca="1" si="7"/>
        <v>0</v>
      </c>
      <c r="S6">
        <f t="shared" si="8"/>
        <v>6</v>
      </c>
      <c r="T6">
        <f t="shared" si="9"/>
        <v>0</v>
      </c>
      <c r="U6">
        <f t="shared" si="10"/>
        <v>1</v>
      </c>
      <c r="AP6" t="str">
        <f t="shared" ca="1" si="11"/>
        <v>VINCEY</v>
      </c>
      <c r="AR6" s="46">
        <f t="shared" si="12"/>
        <v>0</v>
      </c>
      <c r="AS6" s="46">
        <f t="shared" si="13"/>
        <v>0</v>
      </c>
      <c r="AT6" s="46">
        <v>3</v>
      </c>
      <c r="AU6" s="41">
        <f t="shared" si="14"/>
        <v>10003</v>
      </c>
      <c r="AW6">
        <f t="shared" si="15"/>
        <v>10003</v>
      </c>
      <c r="AX6">
        <f t="shared" si="16"/>
        <v>10003</v>
      </c>
      <c r="AY6">
        <f t="shared" si="17"/>
        <v>10003</v>
      </c>
      <c r="AZ6">
        <f t="shared" si="18"/>
        <v>10003</v>
      </c>
      <c r="BA6">
        <f t="shared" si="19"/>
        <v>0</v>
      </c>
      <c r="BB6">
        <f t="shared" si="20"/>
        <v>0</v>
      </c>
      <c r="BD6" t="s">
        <v>23</v>
      </c>
      <c r="BE6" s="44">
        <f>MATCH($AY$2,$AU$4:AU9,0)</f>
        <v>4</v>
      </c>
      <c r="BG6" s="40" t="str">
        <f t="shared" ca="1" si="21"/>
        <v>VINCEY</v>
      </c>
      <c r="BH6" s="45">
        <f t="shared" ca="1" si="22"/>
        <v>0</v>
      </c>
      <c r="BI6" s="45">
        <f t="shared" ca="1" si="23"/>
        <v>0</v>
      </c>
    </row>
    <row r="7" spans="1:61" ht="15" thickBot="1" x14ac:dyDescent="0.35">
      <c r="C7" s="95" t="s">
        <v>77</v>
      </c>
      <c r="D7" s="54">
        <f>SUMIF($A:$A,$C7,T:T)+SUMIF($C:$C,$C7,Y:Y)+SUMIF($M:$M,$C7,AE:AE)+SUMIF($O:$O,$C7,AJ:AJ)</f>
        <v>0</v>
      </c>
      <c r="E7" s="55">
        <f t="shared" si="1"/>
        <v>0</v>
      </c>
      <c r="F7" s="55">
        <f t="shared" si="1"/>
        <v>0</v>
      </c>
      <c r="G7" s="55">
        <f t="shared" si="1"/>
        <v>0</v>
      </c>
      <c r="H7" s="56">
        <f t="shared" si="1"/>
        <v>0</v>
      </c>
      <c r="I7" s="69">
        <f t="shared" si="2"/>
        <v>0</v>
      </c>
      <c r="J7" s="70">
        <f t="shared" si="3"/>
        <v>0</v>
      </c>
      <c r="K7" s="14">
        <f t="shared" si="4"/>
        <v>0</v>
      </c>
      <c r="L7" s="11">
        <f t="shared" si="5"/>
        <v>0</v>
      </c>
      <c r="N7" s="183" t="str">
        <f t="shared" si="6"/>
        <v/>
      </c>
      <c r="O7" s="184"/>
      <c r="P7" s="48">
        <v>4</v>
      </c>
      <c r="Q7" s="36">
        <f t="shared" ca="1" si="7"/>
        <v>0</v>
      </c>
      <c r="R7" s="73">
        <f t="shared" ca="1" si="7"/>
        <v>0</v>
      </c>
      <c r="S7">
        <f t="shared" si="8"/>
        <v>6</v>
      </c>
      <c r="T7">
        <f t="shared" si="9"/>
        <v>0</v>
      </c>
      <c r="U7">
        <f t="shared" si="10"/>
        <v>1</v>
      </c>
      <c r="AP7" t="str">
        <f t="shared" ca="1" si="11"/>
        <v>GCL LE THILLOT</v>
      </c>
      <c r="AR7" s="46">
        <f t="shared" si="12"/>
        <v>0</v>
      </c>
      <c r="AS7" s="46">
        <f t="shared" si="13"/>
        <v>0</v>
      </c>
      <c r="AT7" s="46">
        <v>4</v>
      </c>
      <c r="AU7" s="41">
        <f t="shared" si="14"/>
        <v>10004</v>
      </c>
      <c r="AW7">
        <f t="shared" si="15"/>
        <v>10004</v>
      </c>
      <c r="AX7">
        <f t="shared" si="16"/>
        <v>10004</v>
      </c>
      <c r="AY7">
        <f t="shared" si="17"/>
        <v>10004</v>
      </c>
      <c r="AZ7">
        <f t="shared" si="18"/>
        <v>0</v>
      </c>
      <c r="BA7">
        <f t="shared" si="19"/>
        <v>0</v>
      </c>
      <c r="BB7">
        <f t="shared" si="20"/>
        <v>0</v>
      </c>
      <c r="BD7" t="s">
        <v>25</v>
      </c>
      <c r="BE7" s="44">
        <f>MATCH($AZ$2,$AU$4:AU9,0)</f>
        <v>3</v>
      </c>
      <c r="BG7" s="40" t="str">
        <f t="shared" ca="1" si="21"/>
        <v>GCL LE THILLOT</v>
      </c>
      <c r="BH7" s="45">
        <f t="shared" ca="1" si="22"/>
        <v>0</v>
      </c>
      <c r="BI7" s="45">
        <f t="shared" ca="1" si="23"/>
        <v>0</v>
      </c>
    </row>
    <row r="8" spans="1:61" ht="15" thickBot="1" x14ac:dyDescent="0.35">
      <c r="C8" s="95" t="s">
        <v>78</v>
      </c>
      <c r="D8" s="54">
        <f>SUMIF($A:$A,$C8,T:T)+SUMIF($C:$C,$C8,Y:Y)+SUMIF($M:$M,$C8,AE:AE)+SUMIF($O:$O,$C8,AJ:AJ)</f>
        <v>0</v>
      </c>
      <c r="E8" s="55">
        <f t="shared" si="1"/>
        <v>0</v>
      </c>
      <c r="F8" s="55">
        <f t="shared" si="1"/>
        <v>0</v>
      </c>
      <c r="G8" s="55">
        <f t="shared" si="1"/>
        <v>0</v>
      </c>
      <c r="H8" s="56">
        <f t="shared" si="1"/>
        <v>0</v>
      </c>
      <c r="I8" s="69">
        <f t="shared" si="2"/>
        <v>0</v>
      </c>
      <c r="J8" s="70">
        <f t="shared" si="3"/>
        <v>0</v>
      </c>
      <c r="K8" s="14">
        <f t="shared" si="4"/>
        <v>0</v>
      </c>
      <c r="L8" s="11">
        <f t="shared" si="5"/>
        <v>0</v>
      </c>
      <c r="N8" s="183" t="str">
        <f t="shared" si="6"/>
        <v/>
      </c>
      <c r="O8" s="184"/>
      <c r="P8" s="48">
        <v>5</v>
      </c>
      <c r="Q8" s="36">
        <f t="shared" ca="1" si="7"/>
        <v>0</v>
      </c>
      <c r="R8" s="73">
        <f t="shared" ca="1" si="7"/>
        <v>0</v>
      </c>
      <c r="S8">
        <f t="shared" si="8"/>
        <v>6</v>
      </c>
      <c r="T8">
        <f t="shared" si="9"/>
        <v>0</v>
      </c>
      <c r="U8">
        <f t="shared" si="10"/>
        <v>1</v>
      </c>
      <c r="AP8" t="str">
        <f t="shared" ca="1" si="11"/>
        <v>ST MICHEL "C"</v>
      </c>
      <c r="AR8" s="46">
        <f t="shared" si="12"/>
        <v>0</v>
      </c>
      <c r="AS8" s="46">
        <f t="shared" si="13"/>
        <v>0</v>
      </c>
      <c r="AT8" s="46">
        <v>5</v>
      </c>
      <c r="AU8" s="41">
        <f t="shared" si="14"/>
        <v>10005</v>
      </c>
      <c r="AW8">
        <f t="shared" si="15"/>
        <v>10005</v>
      </c>
      <c r="AX8">
        <f t="shared" si="16"/>
        <v>10005</v>
      </c>
      <c r="AY8">
        <f t="shared" si="17"/>
        <v>0</v>
      </c>
      <c r="AZ8">
        <f t="shared" si="18"/>
        <v>0</v>
      </c>
      <c r="BA8">
        <f t="shared" si="19"/>
        <v>0</v>
      </c>
      <c r="BB8">
        <f t="shared" si="20"/>
        <v>0</v>
      </c>
      <c r="BD8" t="s">
        <v>24</v>
      </c>
      <c r="BE8" s="44">
        <f>MATCH($BA$2,$AU$4:AU9,0)</f>
        <v>2</v>
      </c>
      <c r="BG8" s="40" t="str">
        <f t="shared" ca="1" si="21"/>
        <v>ST MICHEL "C"</v>
      </c>
      <c r="BH8" s="45">
        <f t="shared" ca="1" si="22"/>
        <v>0</v>
      </c>
      <c r="BI8" s="45">
        <f t="shared" ca="1" si="23"/>
        <v>0</v>
      </c>
    </row>
    <row r="9" spans="1:61" ht="15" thickBot="1" x14ac:dyDescent="0.35">
      <c r="C9" s="95" t="s">
        <v>79</v>
      </c>
      <c r="D9" s="57">
        <f>SUMIF($A:$A,$C9,T:T)+SUMIF($C:$C,$C9,Y:Y)+SUMIF($M:$M,$C9,AE:AE)+SUMIF($O:$O,$C9,AJ:AJ)</f>
        <v>0</v>
      </c>
      <c r="E9" s="58">
        <f t="shared" si="1"/>
        <v>0</v>
      </c>
      <c r="F9" s="58">
        <f t="shared" si="1"/>
        <v>0</v>
      </c>
      <c r="G9" s="58">
        <f t="shared" si="1"/>
        <v>0</v>
      </c>
      <c r="H9" s="59">
        <f t="shared" si="1"/>
        <v>0</v>
      </c>
      <c r="I9" s="71">
        <f t="shared" si="2"/>
        <v>0</v>
      </c>
      <c r="J9" s="72">
        <f t="shared" si="3"/>
        <v>0</v>
      </c>
      <c r="K9" s="15">
        <f t="shared" si="4"/>
        <v>0</v>
      </c>
      <c r="L9" s="12">
        <f t="shared" si="5"/>
        <v>0</v>
      </c>
      <c r="N9" s="183" t="str">
        <f t="shared" si="6"/>
        <v/>
      </c>
      <c r="O9" s="184"/>
      <c r="P9" s="49">
        <v>6</v>
      </c>
      <c r="Q9" s="50">
        <f t="shared" ca="1" si="7"/>
        <v>0</v>
      </c>
      <c r="R9" s="74">
        <f t="shared" ca="1" si="7"/>
        <v>0</v>
      </c>
      <c r="S9">
        <f t="shared" si="8"/>
        <v>6</v>
      </c>
      <c r="T9">
        <f t="shared" si="9"/>
        <v>0</v>
      </c>
      <c r="U9">
        <f t="shared" si="10"/>
        <v>1</v>
      </c>
      <c r="V9" s="8"/>
      <c r="W9" s="8"/>
      <c r="AP9" t="str">
        <f t="shared" ca="1" si="11"/>
        <v>REMIREMONT "B"</v>
      </c>
      <c r="AR9" s="46">
        <f t="shared" si="12"/>
        <v>0</v>
      </c>
      <c r="AS9" s="46">
        <f t="shared" si="13"/>
        <v>0</v>
      </c>
      <c r="AT9" s="46">
        <v>6</v>
      </c>
      <c r="AU9" s="41">
        <f t="shared" si="14"/>
        <v>10006</v>
      </c>
      <c r="AW9">
        <f t="shared" si="15"/>
        <v>10006</v>
      </c>
      <c r="AX9">
        <f t="shared" si="16"/>
        <v>0</v>
      </c>
      <c r="AY9">
        <f t="shared" si="17"/>
        <v>0</v>
      </c>
      <c r="AZ9">
        <f t="shared" si="18"/>
        <v>0</v>
      </c>
      <c r="BA9">
        <f t="shared" si="19"/>
        <v>0</v>
      </c>
      <c r="BB9">
        <f t="shared" si="20"/>
        <v>0</v>
      </c>
      <c r="BD9" t="s">
        <v>26</v>
      </c>
      <c r="BE9" s="44">
        <f>MATCH($BB$2,$AU$4:AU9,0)</f>
        <v>1</v>
      </c>
      <c r="BG9" s="40" t="str">
        <f t="shared" ca="1" si="21"/>
        <v>REMIREMONT "B"</v>
      </c>
      <c r="BH9" s="45">
        <f t="shared" ca="1" si="22"/>
        <v>0</v>
      </c>
      <c r="BI9" s="45">
        <f t="shared" ca="1" si="23"/>
        <v>0</v>
      </c>
    </row>
    <row r="10" spans="1:61" ht="8.25" customHeight="1" thickBot="1" x14ac:dyDescent="0.35">
      <c r="C10" s="1"/>
      <c r="N10" s="39"/>
      <c r="O10" s="39"/>
      <c r="P10" s="39"/>
      <c r="Q10" s="39"/>
      <c r="R10" s="39"/>
      <c r="T10" s="179" t="s">
        <v>14</v>
      </c>
      <c r="U10" s="179"/>
      <c r="V10" s="179"/>
      <c r="W10" s="179"/>
      <c r="X10" s="179"/>
      <c r="Y10" s="179" t="s">
        <v>15</v>
      </c>
      <c r="Z10" s="179"/>
      <c r="AA10" s="179"/>
      <c r="AB10" s="179"/>
      <c r="AC10" s="179"/>
      <c r="AE10" s="179" t="s">
        <v>14</v>
      </c>
      <c r="AF10" s="179"/>
      <c r="AG10" s="179"/>
      <c r="AH10" s="179"/>
      <c r="AI10" s="179"/>
      <c r="AJ10" s="179" t="s">
        <v>15</v>
      </c>
      <c r="AK10" s="179"/>
      <c r="AL10" s="179"/>
      <c r="AM10" s="179"/>
      <c r="AN10" s="179"/>
    </row>
    <row r="11" spans="1:61" ht="15" thickBot="1" x14ac:dyDescent="0.35">
      <c r="A11" s="176" t="s">
        <v>106</v>
      </c>
      <c r="B11" s="177"/>
      <c r="C11" s="177"/>
      <c r="D11" s="177"/>
      <c r="E11" s="177"/>
      <c r="F11" s="178"/>
      <c r="M11" s="176" t="s">
        <v>125</v>
      </c>
      <c r="N11" s="177"/>
      <c r="O11" s="177"/>
      <c r="P11" s="177"/>
      <c r="Q11" s="177"/>
      <c r="R11" s="178"/>
      <c r="T11" s="89" t="s">
        <v>1</v>
      </c>
      <c r="U11" t="s">
        <v>13</v>
      </c>
      <c r="V11" s="90" t="s">
        <v>3</v>
      </c>
      <c r="W11" t="s">
        <v>4</v>
      </c>
      <c r="X11" s="91" t="s">
        <v>5</v>
      </c>
      <c r="Y11" s="41" t="s">
        <v>1</v>
      </c>
      <c r="Z11" s="41" t="s">
        <v>13</v>
      </c>
      <c r="AA11" s="41" t="s">
        <v>3</v>
      </c>
      <c r="AB11" s="41" t="s">
        <v>4</v>
      </c>
      <c r="AC11" s="41" t="s">
        <v>5</v>
      </c>
      <c r="AE11" t="s">
        <v>1</v>
      </c>
      <c r="AF11" t="s">
        <v>13</v>
      </c>
      <c r="AG11" t="s">
        <v>3</v>
      </c>
      <c r="AH11" t="s">
        <v>4</v>
      </c>
      <c r="AI11" t="s">
        <v>5</v>
      </c>
      <c r="AJ11" s="92" t="s">
        <v>1</v>
      </c>
      <c r="AK11" s="41" t="s">
        <v>13</v>
      </c>
      <c r="AL11" s="41" t="s">
        <v>3</v>
      </c>
      <c r="AM11" s="41" t="s">
        <v>4</v>
      </c>
      <c r="AN11" s="41" t="s">
        <v>5</v>
      </c>
    </row>
    <row r="12" spans="1:61" x14ac:dyDescent="0.3">
      <c r="A12" s="23" t="str">
        <f>C4</f>
        <v>REMIREMONT "B"</v>
      </c>
      <c r="B12" s="24" t="s">
        <v>11</v>
      </c>
      <c r="C12" s="31" t="str">
        <f>C5</f>
        <v>ST MICHEL "C"</v>
      </c>
      <c r="D12" s="60"/>
      <c r="E12" s="20" t="s">
        <v>12</v>
      </c>
      <c r="F12" s="63"/>
      <c r="M12" s="23" t="str">
        <f>C4</f>
        <v>REMIREMONT "B"</v>
      </c>
      <c r="N12" s="24" t="s">
        <v>11</v>
      </c>
      <c r="O12" s="25" t="str">
        <f>C8</f>
        <v>NEUFCHATEAU "C"</v>
      </c>
      <c r="P12" s="60"/>
      <c r="Q12" s="20" t="s">
        <v>12</v>
      </c>
      <c r="R12" s="63"/>
      <c r="T12">
        <f>IF(AND($D12&lt;&gt;19,$F12&lt;&gt;19,$D12&lt;&gt;""),1,0)</f>
        <v>0</v>
      </c>
      <c r="U12" s="8">
        <f>IF($D12&gt;$F12,1,0)</f>
        <v>0</v>
      </c>
      <c r="V12" s="93">
        <f>IF(X12 =1,0, IF($F12&gt;$D12,1,0))</f>
        <v>0</v>
      </c>
      <c r="W12">
        <f>IF(AND($D12=$F12,$D12&lt;&gt;""),1,0)</f>
        <v>0</v>
      </c>
      <c r="X12" s="91">
        <f>IF(AND($D12=0,$F12=19,$D12&lt;&gt;""),1,0)</f>
        <v>0</v>
      </c>
      <c r="Y12">
        <f>IF(AND($D12&lt;&gt;19,$F12&lt;&gt;19,$D12&lt;&gt;""),1,0)</f>
        <v>0</v>
      </c>
      <c r="Z12" s="8">
        <f>IF($D12&lt;$F12,1,0)</f>
        <v>0</v>
      </c>
      <c r="AA12" s="93">
        <f>IF(AC12=1,0,IF($F12&lt;$D12,1,0))</f>
        <v>0</v>
      </c>
      <c r="AB12">
        <f>IF(AND($D12=$F12,$D12&lt;&gt;""),1,0)</f>
        <v>0</v>
      </c>
      <c r="AC12">
        <f>IF(AND($D12=19,$F12=0,$D12&lt;&gt;""),1,0)</f>
        <v>0</v>
      </c>
      <c r="AE12">
        <f>IF(AND($P12&lt;&gt;19,$R12&lt;&gt;19,$P12&lt;&gt;""),1,0)</f>
        <v>0</v>
      </c>
      <c r="AF12" s="8">
        <f>IF($P12&gt;$R12,1,0)</f>
        <v>0</v>
      </c>
      <c r="AG12" s="93">
        <f>IF(AI12=1,0,IF($R12&gt;$P12,1,0))</f>
        <v>0</v>
      </c>
      <c r="AH12">
        <f>IF(AND($P12=$R12,$P12&lt;&gt;""),1,0)</f>
        <v>0</v>
      </c>
      <c r="AI12">
        <f>IF(AND($P12=0,$R12=19,$P12&lt;&gt;""),1,0)</f>
        <v>0</v>
      </c>
      <c r="AJ12">
        <f>IF(AND($P12&lt;&gt;19,$R12&lt;&gt;19,$P12&lt;&gt;""),1,0)</f>
        <v>0</v>
      </c>
      <c r="AK12" s="8">
        <f>IF($P12&lt;$R12,1,0)</f>
        <v>0</v>
      </c>
      <c r="AL12" s="93">
        <f>IF(AN12 =1,0,IF($R12&lt;$P12,1,0))</f>
        <v>0</v>
      </c>
      <c r="AM12">
        <f>IF(AND($P12=$R12,$P12&lt;&gt;""),1,0)</f>
        <v>0</v>
      </c>
      <c r="AN12">
        <f>IF(AND($P12=19,$R12=0,$P12&lt;&gt;""),1,0)</f>
        <v>0</v>
      </c>
    </row>
    <row r="13" spans="1:61" x14ac:dyDescent="0.3">
      <c r="A13" s="32" t="str">
        <f>C6</f>
        <v>GCL LE THILLOT</v>
      </c>
      <c r="B13" s="33" t="s">
        <v>11</v>
      </c>
      <c r="C13" s="34" t="str">
        <f>C7</f>
        <v>VINCEY</v>
      </c>
      <c r="D13" s="61"/>
      <c r="E13" s="21" t="s">
        <v>12</v>
      </c>
      <c r="F13" s="64"/>
      <c r="M13" s="32" t="str">
        <f>C5</f>
        <v>ST MICHEL "C"</v>
      </c>
      <c r="N13" s="26" t="s">
        <v>11</v>
      </c>
      <c r="O13" s="27" t="str">
        <f>C7</f>
        <v>VINCEY</v>
      </c>
      <c r="P13" s="61"/>
      <c r="Q13" s="21" t="s">
        <v>12</v>
      </c>
      <c r="R13" s="64"/>
      <c r="T13">
        <f t="shared" ref="T13:T28" si="24">IF(AND($D13&lt;&gt;19,$F13&lt;&gt;19,$D13&lt;&gt;""),1,0)</f>
        <v>0</v>
      </c>
      <c r="U13" s="8">
        <f t="shared" ref="U13:U28" si="25">IF($D13&gt;$F13,1,0)</f>
        <v>0</v>
      </c>
      <c r="V13" s="93">
        <f t="shared" ref="V13:V28" si="26">IF(X13 =1,0, IF($F13&gt;$D13,1,0))</f>
        <v>0</v>
      </c>
      <c r="W13">
        <f t="shared" ref="W13:W28" si="27">IF(AND($D13=$F13,$D13&lt;&gt;""),1,0)</f>
        <v>0</v>
      </c>
      <c r="X13" s="91">
        <f t="shared" ref="X13:X28" si="28">IF(AND($D13=0,$F13=19,$D13&lt;&gt;""),1,0)</f>
        <v>0</v>
      </c>
      <c r="Y13">
        <f t="shared" ref="Y13:Y28" si="29">IF(AND($D13&lt;&gt;19,$F13&lt;&gt;19,$D13&lt;&gt;""),1,0)</f>
        <v>0</v>
      </c>
      <c r="Z13" s="8">
        <f t="shared" ref="Z13:Z28" si="30">IF($D13&lt;$F13,1,0)</f>
        <v>0</v>
      </c>
      <c r="AA13" s="93">
        <f t="shared" ref="AA13:AA28" si="31">IF(AC13=1,0,IF($F13&lt;$D13,1,0))</f>
        <v>0</v>
      </c>
      <c r="AB13">
        <f t="shared" ref="AB13:AB28" si="32">IF(AND($D13=$F13,$D13&lt;&gt;""),1,0)</f>
        <v>0</v>
      </c>
      <c r="AC13">
        <f t="shared" ref="AC13:AC28" si="33">IF(AND($D13=19,$F13=0,$D13&lt;&gt;""),1,0)</f>
        <v>0</v>
      </c>
      <c r="AE13">
        <f t="shared" ref="AE13:AE28" si="34">IF(AND($P13&lt;&gt;19,$R13&lt;&gt;19,$P13&lt;&gt;""),1,0)</f>
        <v>0</v>
      </c>
      <c r="AF13" s="8">
        <f t="shared" ref="AF13:AF28" si="35">IF($P13&gt;$R13,1,0)</f>
        <v>0</v>
      </c>
      <c r="AG13" s="93">
        <f t="shared" ref="AG13:AG28" si="36">IF(AI13=1,0,IF($R13&gt;$P13,1,0))</f>
        <v>0</v>
      </c>
      <c r="AH13">
        <f t="shared" ref="AH13:AH28" si="37">IF(AND($P13=$R13,$P13&lt;&gt;""),1,0)</f>
        <v>0</v>
      </c>
      <c r="AI13">
        <f t="shared" ref="AI13:AI28" si="38">IF(AND($P13=0,$R13=19,$P13&lt;&gt;""),1,0)</f>
        <v>0</v>
      </c>
      <c r="AJ13">
        <f t="shared" ref="AJ13:AJ28" si="39">IF(AND($P13&lt;&gt;19,$R13&lt;&gt;19,$P13&lt;&gt;""),1,0)</f>
        <v>0</v>
      </c>
      <c r="AK13" s="8">
        <f t="shared" ref="AK13:AK28" si="40">IF($P13&lt;$R13,1,0)</f>
        <v>0</v>
      </c>
      <c r="AL13" s="93">
        <f t="shared" ref="AL13:AL28" si="41">IF(AN13 =1,0,IF($R13&lt;$P13,1,0))</f>
        <v>0</v>
      </c>
      <c r="AM13">
        <f t="shared" ref="AM13:AM28" si="42">IF(AND($P13=$R13,$P13&lt;&gt;""),1,0)</f>
        <v>0</v>
      </c>
      <c r="AN13">
        <f t="shared" ref="AN13:AN28" si="43">IF(AND($P13=19,$R13=0,$P13&lt;&gt;""),1,0)</f>
        <v>0</v>
      </c>
    </row>
    <row r="14" spans="1:61" ht="15" thickBot="1" x14ac:dyDescent="0.35">
      <c r="A14" s="28" t="str">
        <f>C8</f>
        <v>NEUFCHATEAU "C"</v>
      </c>
      <c r="B14" s="29" t="s">
        <v>11</v>
      </c>
      <c r="C14" s="35" t="str">
        <f>C9</f>
        <v>ST NABORD "A"</v>
      </c>
      <c r="D14" s="62"/>
      <c r="E14" s="22" t="s">
        <v>12</v>
      </c>
      <c r="F14" s="65"/>
      <c r="M14" s="28" t="str">
        <f>C6</f>
        <v>GCL LE THILLOT</v>
      </c>
      <c r="N14" s="29" t="s">
        <v>11</v>
      </c>
      <c r="O14" s="30" t="str">
        <f>C9</f>
        <v>ST NABORD "A"</v>
      </c>
      <c r="P14" s="62"/>
      <c r="Q14" s="22" t="s">
        <v>12</v>
      </c>
      <c r="R14" s="65"/>
      <c r="T14">
        <f t="shared" si="24"/>
        <v>0</v>
      </c>
      <c r="U14" s="8">
        <f t="shared" si="25"/>
        <v>0</v>
      </c>
      <c r="V14" s="93">
        <f t="shared" si="26"/>
        <v>0</v>
      </c>
      <c r="W14">
        <f t="shared" si="27"/>
        <v>0</v>
      </c>
      <c r="X14" s="91">
        <f t="shared" si="28"/>
        <v>0</v>
      </c>
      <c r="Y14">
        <f t="shared" si="29"/>
        <v>0</v>
      </c>
      <c r="Z14" s="8">
        <f t="shared" si="30"/>
        <v>0</v>
      </c>
      <c r="AA14" s="93">
        <f t="shared" si="31"/>
        <v>0</v>
      </c>
      <c r="AB14">
        <f t="shared" si="32"/>
        <v>0</v>
      </c>
      <c r="AC14">
        <f t="shared" si="33"/>
        <v>0</v>
      </c>
      <c r="AE14">
        <f t="shared" si="34"/>
        <v>0</v>
      </c>
      <c r="AF14" s="8">
        <f t="shared" si="35"/>
        <v>0</v>
      </c>
      <c r="AG14" s="93">
        <f t="shared" si="36"/>
        <v>0</v>
      </c>
      <c r="AH14">
        <f t="shared" si="37"/>
        <v>0</v>
      </c>
      <c r="AI14">
        <f t="shared" si="38"/>
        <v>0</v>
      </c>
      <c r="AJ14">
        <f t="shared" si="39"/>
        <v>0</v>
      </c>
      <c r="AK14" s="8">
        <f t="shared" si="40"/>
        <v>0</v>
      </c>
      <c r="AL14" s="93">
        <f t="shared" si="41"/>
        <v>0</v>
      </c>
      <c r="AM14">
        <f t="shared" si="42"/>
        <v>0</v>
      </c>
      <c r="AN14">
        <f t="shared" si="43"/>
        <v>0</v>
      </c>
    </row>
    <row r="15" spans="1:61" ht="15" thickBot="1" x14ac:dyDescent="0.35">
      <c r="A15" s="2"/>
      <c r="B15" s="3"/>
      <c r="C15" s="3"/>
      <c r="D15" s="4"/>
      <c r="E15" s="5"/>
      <c r="F15" s="77"/>
      <c r="M15" s="6"/>
      <c r="N15" s="6"/>
      <c r="O15" s="6"/>
      <c r="Q15" s="7"/>
      <c r="T15">
        <f t="shared" si="24"/>
        <v>0</v>
      </c>
      <c r="U15" s="8">
        <f t="shared" si="25"/>
        <v>0</v>
      </c>
      <c r="V15" s="93">
        <f t="shared" si="26"/>
        <v>0</v>
      </c>
      <c r="W15">
        <f t="shared" si="27"/>
        <v>0</v>
      </c>
      <c r="X15" s="91">
        <f t="shared" si="28"/>
        <v>0</v>
      </c>
      <c r="Y15">
        <f t="shared" si="29"/>
        <v>0</v>
      </c>
      <c r="Z15" s="8">
        <f t="shared" si="30"/>
        <v>0</v>
      </c>
      <c r="AA15" s="93">
        <f t="shared" si="31"/>
        <v>0</v>
      </c>
      <c r="AB15">
        <f t="shared" si="32"/>
        <v>0</v>
      </c>
      <c r="AC15">
        <f t="shared" si="33"/>
        <v>0</v>
      </c>
      <c r="AE15">
        <f t="shared" si="34"/>
        <v>0</v>
      </c>
      <c r="AF15" s="8">
        <f t="shared" si="35"/>
        <v>0</v>
      </c>
      <c r="AG15" s="93">
        <f t="shared" si="36"/>
        <v>0</v>
      </c>
      <c r="AH15">
        <f t="shared" si="37"/>
        <v>0</v>
      </c>
      <c r="AI15">
        <f t="shared" si="38"/>
        <v>0</v>
      </c>
      <c r="AJ15">
        <f t="shared" si="39"/>
        <v>0</v>
      </c>
      <c r="AK15" s="8">
        <f t="shared" si="40"/>
        <v>0</v>
      </c>
      <c r="AL15" s="93">
        <f t="shared" si="41"/>
        <v>0</v>
      </c>
      <c r="AM15">
        <f t="shared" si="42"/>
        <v>0</v>
      </c>
      <c r="AN15">
        <f t="shared" si="43"/>
        <v>0</v>
      </c>
    </row>
    <row r="16" spans="1:61" ht="15" thickBot="1" x14ac:dyDescent="0.35">
      <c r="A16" s="176" t="s">
        <v>108</v>
      </c>
      <c r="B16" s="177"/>
      <c r="C16" s="177"/>
      <c r="D16" s="177"/>
      <c r="E16" s="177"/>
      <c r="F16" s="178"/>
      <c r="M16" s="176" t="s">
        <v>109</v>
      </c>
      <c r="N16" s="177"/>
      <c r="O16" s="177"/>
      <c r="P16" s="177"/>
      <c r="Q16" s="177"/>
      <c r="R16" s="178"/>
      <c r="T16">
        <f t="shared" si="24"/>
        <v>0</v>
      </c>
      <c r="U16" s="8">
        <f t="shared" si="25"/>
        <v>0</v>
      </c>
      <c r="V16" s="93">
        <f t="shared" si="26"/>
        <v>0</v>
      </c>
      <c r="W16">
        <f t="shared" si="27"/>
        <v>0</v>
      </c>
      <c r="X16" s="91">
        <f t="shared" si="28"/>
        <v>0</v>
      </c>
      <c r="Y16">
        <f t="shared" si="29"/>
        <v>0</v>
      </c>
      <c r="Z16" s="8">
        <f t="shared" si="30"/>
        <v>0</v>
      </c>
      <c r="AA16" s="93">
        <f t="shared" si="31"/>
        <v>0</v>
      </c>
      <c r="AB16">
        <f t="shared" si="32"/>
        <v>0</v>
      </c>
      <c r="AC16">
        <f t="shared" si="33"/>
        <v>0</v>
      </c>
      <c r="AE16">
        <f t="shared" si="34"/>
        <v>0</v>
      </c>
      <c r="AF16" s="8">
        <f t="shared" si="35"/>
        <v>0</v>
      </c>
      <c r="AG16" s="93">
        <f t="shared" si="36"/>
        <v>0</v>
      </c>
      <c r="AH16">
        <f t="shared" si="37"/>
        <v>0</v>
      </c>
      <c r="AI16">
        <f t="shared" si="38"/>
        <v>0</v>
      </c>
      <c r="AJ16">
        <f t="shared" si="39"/>
        <v>0</v>
      </c>
      <c r="AK16" s="8">
        <f t="shared" si="40"/>
        <v>0</v>
      </c>
      <c r="AL16" s="93">
        <f t="shared" si="41"/>
        <v>0</v>
      </c>
      <c r="AM16">
        <f t="shared" si="42"/>
        <v>0</v>
      </c>
      <c r="AN16">
        <f t="shared" si="43"/>
        <v>0</v>
      </c>
    </row>
    <row r="17" spans="1:40" x14ac:dyDescent="0.3">
      <c r="A17" s="23" t="str">
        <f>C4</f>
        <v>REMIREMONT "B"</v>
      </c>
      <c r="B17" s="24" t="s">
        <v>11</v>
      </c>
      <c r="C17" s="31" t="str">
        <f>C6</f>
        <v>GCL LE THILLOT</v>
      </c>
      <c r="D17" s="60"/>
      <c r="E17" s="20" t="s">
        <v>12</v>
      </c>
      <c r="F17" s="63"/>
      <c r="M17" s="23" t="str">
        <f>C4</f>
        <v>REMIREMONT "B"</v>
      </c>
      <c r="N17" s="24" t="s">
        <v>11</v>
      </c>
      <c r="O17" s="25" t="str">
        <f>C9</f>
        <v>ST NABORD "A"</v>
      </c>
      <c r="P17" s="60"/>
      <c r="Q17" s="20" t="s">
        <v>12</v>
      </c>
      <c r="R17" s="63"/>
      <c r="T17">
        <f t="shared" si="24"/>
        <v>0</v>
      </c>
      <c r="U17" s="8">
        <f t="shared" si="25"/>
        <v>0</v>
      </c>
      <c r="V17" s="93">
        <f t="shared" si="26"/>
        <v>0</v>
      </c>
      <c r="W17">
        <f t="shared" si="27"/>
        <v>0</v>
      </c>
      <c r="X17" s="91">
        <f t="shared" si="28"/>
        <v>0</v>
      </c>
      <c r="Y17">
        <f t="shared" si="29"/>
        <v>0</v>
      </c>
      <c r="Z17" s="8">
        <f t="shared" si="30"/>
        <v>0</v>
      </c>
      <c r="AA17" s="93">
        <f t="shared" si="31"/>
        <v>0</v>
      </c>
      <c r="AB17">
        <f t="shared" si="32"/>
        <v>0</v>
      </c>
      <c r="AC17">
        <f t="shared" si="33"/>
        <v>0</v>
      </c>
      <c r="AE17">
        <f t="shared" si="34"/>
        <v>0</v>
      </c>
      <c r="AF17" s="8">
        <f t="shared" si="35"/>
        <v>0</v>
      </c>
      <c r="AG17" s="93">
        <f t="shared" si="36"/>
        <v>0</v>
      </c>
      <c r="AH17">
        <f t="shared" si="37"/>
        <v>0</v>
      </c>
      <c r="AI17">
        <f t="shared" si="38"/>
        <v>0</v>
      </c>
      <c r="AJ17">
        <f t="shared" si="39"/>
        <v>0</v>
      </c>
      <c r="AK17" s="8">
        <f t="shared" si="40"/>
        <v>0</v>
      </c>
      <c r="AL17" s="93">
        <f t="shared" si="41"/>
        <v>0</v>
      </c>
      <c r="AM17">
        <f t="shared" si="42"/>
        <v>0</v>
      </c>
      <c r="AN17">
        <f t="shared" si="43"/>
        <v>0</v>
      </c>
    </row>
    <row r="18" spans="1:40" x14ac:dyDescent="0.3">
      <c r="A18" s="32" t="str">
        <f>C8</f>
        <v>NEUFCHATEAU "C"</v>
      </c>
      <c r="B18" s="33" t="s">
        <v>11</v>
      </c>
      <c r="C18" s="78" t="str">
        <f>C5</f>
        <v>ST MICHEL "C"</v>
      </c>
      <c r="D18" s="61"/>
      <c r="E18" s="21" t="s">
        <v>12</v>
      </c>
      <c r="F18" s="64"/>
      <c r="M18" s="32" t="str">
        <f>C5</f>
        <v>ST MICHEL "C"</v>
      </c>
      <c r="N18" s="26" t="s">
        <v>11</v>
      </c>
      <c r="O18" s="27" t="str">
        <f>C6</f>
        <v>GCL LE THILLOT</v>
      </c>
      <c r="P18" s="61"/>
      <c r="Q18" s="21" t="s">
        <v>12</v>
      </c>
      <c r="R18" s="64"/>
      <c r="T18">
        <f t="shared" si="24"/>
        <v>0</v>
      </c>
      <c r="U18" s="8">
        <f t="shared" si="25"/>
        <v>0</v>
      </c>
      <c r="V18" s="93">
        <f t="shared" si="26"/>
        <v>0</v>
      </c>
      <c r="W18">
        <f t="shared" si="27"/>
        <v>0</v>
      </c>
      <c r="X18" s="91">
        <f t="shared" si="28"/>
        <v>0</v>
      </c>
      <c r="Y18">
        <f t="shared" si="29"/>
        <v>0</v>
      </c>
      <c r="Z18" s="8">
        <f t="shared" si="30"/>
        <v>0</v>
      </c>
      <c r="AA18" s="93">
        <f t="shared" si="31"/>
        <v>0</v>
      </c>
      <c r="AB18">
        <f t="shared" si="32"/>
        <v>0</v>
      </c>
      <c r="AC18">
        <f t="shared" si="33"/>
        <v>0</v>
      </c>
      <c r="AE18">
        <f t="shared" si="34"/>
        <v>0</v>
      </c>
      <c r="AF18" s="8">
        <f t="shared" si="35"/>
        <v>0</v>
      </c>
      <c r="AG18" s="93">
        <f t="shared" si="36"/>
        <v>0</v>
      </c>
      <c r="AH18">
        <f t="shared" si="37"/>
        <v>0</v>
      </c>
      <c r="AI18">
        <f t="shared" si="38"/>
        <v>0</v>
      </c>
      <c r="AJ18">
        <f t="shared" si="39"/>
        <v>0</v>
      </c>
      <c r="AK18" s="8">
        <f t="shared" si="40"/>
        <v>0</v>
      </c>
      <c r="AL18" s="93">
        <f t="shared" si="41"/>
        <v>0</v>
      </c>
      <c r="AM18">
        <f t="shared" si="42"/>
        <v>0</v>
      </c>
      <c r="AN18">
        <f t="shared" si="43"/>
        <v>0</v>
      </c>
    </row>
    <row r="19" spans="1:40" ht="15" thickBot="1" x14ac:dyDescent="0.35">
      <c r="A19" s="28" t="str">
        <f>C7</f>
        <v>VINCEY</v>
      </c>
      <c r="B19" s="29" t="s">
        <v>11</v>
      </c>
      <c r="C19" s="30" t="str">
        <f>C9</f>
        <v>ST NABORD "A"</v>
      </c>
      <c r="D19" s="62"/>
      <c r="E19" s="22" t="s">
        <v>12</v>
      </c>
      <c r="F19" s="65"/>
      <c r="M19" s="28" t="str">
        <f>C7</f>
        <v>VINCEY</v>
      </c>
      <c r="N19" s="29" t="s">
        <v>11</v>
      </c>
      <c r="O19" s="30" t="str">
        <f>C8</f>
        <v>NEUFCHATEAU "C"</v>
      </c>
      <c r="P19" s="62"/>
      <c r="Q19" s="22" t="s">
        <v>12</v>
      </c>
      <c r="R19" s="65"/>
      <c r="T19">
        <f t="shared" si="24"/>
        <v>0</v>
      </c>
      <c r="U19" s="8">
        <f t="shared" si="25"/>
        <v>0</v>
      </c>
      <c r="V19" s="93">
        <f t="shared" si="26"/>
        <v>0</v>
      </c>
      <c r="W19">
        <f t="shared" si="27"/>
        <v>0</v>
      </c>
      <c r="X19" s="91">
        <f t="shared" si="28"/>
        <v>0</v>
      </c>
      <c r="Y19">
        <f t="shared" si="29"/>
        <v>0</v>
      </c>
      <c r="Z19" s="8">
        <f t="shared" si="30"/>
        <v>0</v>
      </c>
      <c r="AA19" s="93">
        <f t="shared" si="31"/>
        <v>0</v>
      </c>
      <c r="AB19">
        <f t="shared" si="32"/>
        <v>0</v>
      </c>
      <c r="AC19">
        <f t="shared" si="33"/>
        <v>0</v>
      </c>
      <c r="AE19">
        <f t="shared" si="34"/>
        <v>0</v>
      </c>
      <c r="AF19" s="8">
        <f t="shared" si="35"/>
        <v>0</v>
      </c>
      <c r="AG19" s="93">
        <f t="shared" si="36"/>
        <v>0</v>
      </c>
      <c r="AH19">
        <f t="shared" si="37"/>
        <v>0</v>
      </c>
      <c r="AI19">
        <f t="shared" si="38"/>
        <v>0</v>
      </c>
      <c r="AJ19">
        <f t="shared" si="39"/>
        <v>0</v>
      </c>
      <c r="AK19" s="8">
        <f t="shared" si="40"/>
        <v>0</v>
      </c>
      <c r="AL19" s="93">
        <f t="shared" si="41"/>
        <v>0</v>
      </c>
      <c r="AM19">
        <f t="shared" si="42"/>
        <v>0</v>
      </c>
      <c r="AN19">
        <f t="shared" si="43"/>
        <v>0</v>
      </c>
    </row>
    <row r="20" spans="1:40" ht="15" thickBot="1" x14ac:dyDescent="0.35">
      <c r="M20" s="6"/>
      <c r="N20" s="6"/>
      <c r="O20" s="6"/>
      <c r="Q20" s="7"/>
      <c r="T20">
        <f t="shared" si="24"/>
        <v>0</v>
      </c>
      <c r="U20" s="8">
        <f t="shared" si="25"/>
        <v>0</v>
      </c>
      <c r="V20" s="93">
        <f t="shared" si="26"/>
        <v>0</v>
      </c>
      <c r="W20">
        <f t="shared" si="27"/>
        <v>0</v>
      </c>
      <c r="X20" s="91">
        <f t="shared" si="28"/>
        <v>0</v>
      </c>
      <c r="Y20">
        <f t="shared" si="29"/>
        <v>0</v>
      </c>
      <c r="Z20" s="8">
        <f t="shared" si="30"/>
        <v>0</v>
      </c>
      <c r="AA20" s="93">
        <f t="shared" si="31"/>
        <v>0</v>
      </c>
      <c r="AB20">
        <f t="shared" si="32"/>
        <v>0</v>
      </c>
      <c r="AC20">
        <f t="shared" si="33"/>
        <v>0</v>
      </c>
      <c r="AE20">
        <f t="shared" si="34"/>
        <v>0</v>
      </c>
      <c r="AF20" s="8">
        <f t="shared" si="35"/>
        <v>0</v>
      </c>
      <c r="AG20" s="93">
        <f t="shared" si="36"/>
        <v>0</v>
      </c>
      <c r="AH20">
        <f t="shared" si="37"/>
        <v>0</v>
      </c>
      <c r="AI20">
        <f t="shared" si="38"/>
        <v>0</v>
      </c>
      <c r="AJ20">
        <f t="shared" si="39"/>
        <v>0</v>
      </c>
      <c r="AK20" s="8">
        <f t="shared" si="40"/>
        <v>0</v>
      </c>
      <c r="AL20" s="93">
        <f t="shared" si="41"/>
        <v>0</v>
      </c>
      <c r="AM20">
        <f t="shared" si="42"/>
        <v>0</v>
      </c>
      <c r="AN20">
        <f t="shared" si="43"/>
        <v>0</v>
      </c>
    </row>
    <row r="21" spans="1:40" ht="15" thickBot="1" x14ac:dyDescent="0.35">
      <c r="A21" s="176" t="s">
        <v>124</v>
      </c>
      <c r="B21" s="177"/>
      <c r="C21" s="177"/>
      <c r="D21" s="177"/>
      <c r="E21" s="177"/>
      <c r="F21" s="178"/>
      <c r="T21">
        <f t="shared" si="24"/>
        <v>0</v>
      </c>
      <c r="U21" s="8">
        <f t="shared" si="25"/>
        <v>0</v>
      </c>
      <c r="V21" s="93">
        <f t="shared" si="26"/>
        <v>0</v>
      </c>
      <c r="W21">
        <f t="shared" si="27"/>
        <v>0</v>
      </c>
      <c r="X21" s="91">
        <f t="shared" si="28"/>
        <v>0</v>
      </c>
      <c r="Y21">
        <f t="shared" si="29"/>
        <v>0</v>
      </c>
      <c r="Z21" s="8">
        <f t="shared" si="30"/>
        <v>0</v>
      </c>
      <c r="AA21" s="93">
        <f t="shared" si="31"/>
        <v>0</v>
      </c>
      <c r="AB21">
        <f t="shared" si="32"/>
        <v>0</v>
      </c>
      <c r="AC21">
        <f t="shared" si="33"/>
        <v>0</v>
      </c>
      <c r="AE21">
        <f t="shared" si="34"/>
        <v>0</v>
      </c>
      <c r="AF21" s="8">
        <f t="shared" si="35"/>
        <v>0</v>
      </c>
      <c r="AG21" s="93">
        <f t="shared" si="36"/>
        <v>0</v>
      </c>
      <c r="AH21">
        <f t="shared" si="37"/>
        <v>0</v>
      </c>
      <c r="AI21">
        <f t="shared" si="38"/>
        <v>0</v>
      </c>
      <c r="AJ21">
        <f t="shared" si="39"/>
        <v>0</v>
      </c>
      <c r="AK21" s="8">
        <f t="shared" si="40"/>
        <v>0</v>
      </c>
      <c r="AL21" s="93">
        <f t="shared" si="41"/>
        <v>0</v>
      </c>
      <c r="AM21">
        <f t="shared" si="42"/>
        <v>0</v>
      </c>
      <c r="AN21">
        <f t="shared" si="43"/>
        <v>0</v>
      </c>
    </row>
    <row r="22" spans="1:40" x14ac:dyDescent="0.3">
      <c r="A22" s="79" t="str">
        <f>C4</f>
        <v>REMIREMONT "B"</v>
      </c>
      <c r="B22" s="80" t="s">
        <v>11</v>
      </c>
      <c r="C22" s="81" t="str">
        <f>C7</f>
        <v>VINCEY</v>
      </c>
      <c r="D22" s="60"/>
      <c r="E22" s="20" t="s">
        <v>12</v>
      </c>
      <c r="F22" s="63"/>
      <c r="T22">
        <f t="shared" si="24"/>
        <v>0</v>
      </c>
      <c r="U22" s="8">
        <f t="shared" si="25"/>
        <v>0</v>
      </c>
      <c r="V22" s="93">
        <f t="shared" si="26"/>
        <v>0</v>
      </c>
      <c r="W22">
        <f t="shared" si="27"/>
        <v>0</v>
      </c>
      <c r="X22" s="91">
        <f t="shared" si="28"/>
        <v>0</v>
      </c>
      <c r="Y22">
        <f t="shared" si="29"/>
        <v>0</v>
      </c>
      <c r="Z22" s="8">
        <f t="shared" si="30"/>
        <v>0</v>
      </c>
      <c r="AA22" s="93">
        <f t="shared" si="31"/>
        <v>0</v>
      </c>
      <c r="AB22">
        <f t="shared" si="32"/>
        <v>0</v>
      </c>
      <c r="AC22">
        <f t="shared" si="33"/>
        <v>0</v>
      </c>
      <c r="AE22">
        <f t="shared" si="34"/>
        <v>0</v>
      </c>
      <c r="AF22" s="8">
        <f t="shared" si="35"/>
        <v>0</v>
      </c>
      <c r="AG22" s="93">
        <f t="shared" si="36"/>
        <v>0</v>
      </c>
      <c r="AH22">
        <f t="shared" si="37"/>
        <v>0</v>
      </c>
      <c r="AI22">
        <f t="shared" si="38"/>
        <v>0</v>
      </c>
      <c r="AJ22">
        <f t="shared" si="39"/>
        <v>0</v>
      </c>
      <c r="AK22" s="8">
        <f t="shared" si="40"/>
        <v>0</v>
      </c>
      <c r="AL22" s="93">
        <f t="shared" si="41"/>
        <v>0</v>
      </c>
      <c r="AM22">
        <f t="shared" si="42"/>
        <v>0</v>
      </c>
      <c r="AN22">
        <f t="shared" si="43"/>
        <v>0</v>
      </c>
    </row>
    <row r="23" spans="1:40" x14ac:dyDescent="0.3">
      <c r="A23" s="32" t="str">
        <f>C5</f>
        <v>ST MICHEL "C"</v>
      </c>
      <c r="B23" s="26" t="s">
        <v>11</v>
      </c>
      <c r="C23" s="27" t="str">
        <f>C9</f>
        <v>ST NABORD "A"</v>
      </c>
      <c r="D23" s="61"/>
      <c r="E23" s="21" t="s">
        <v>12</v>
      </c>
      <c r="F23" s="64"/>
      <c r="T23">
        <f t="shared" si="24"/>
        <v>0</v>
      </c>
      <c r="U23" s="8">
        <f t="shared" si="25"/>
        <v>0</v>
      </c>
      <c r="V23" s="93">
        <f t="shared" si="26"/>
        <v>0</v>
      </c>
      <c r="W23">
        <f t="shared" si="27"/>
        <v>0</v>
      </c>
      <c r="X23" s="91">
        <f t="shared" si="28"/>
        <v>0</v>
      </c>
      <c r="Y23">
        <f t="shared" si="29"/>
        <v>0</v>
      </c>
      <c r="Z23" s="8">
        <f t="shared" si="30"/>
        <v>0</v>
      </c>
      <c r="AA23" s="93">
        <f t="shared" si="31"/>
        <v>0</v>
      </c>
      <c r="AB23">
        <f t="shared" si="32"/>
        <v>0</v>
      </c>
      <c r="AC23">
        <f t="shared" si="33"/>
        <v>0</v>
      </c>
      <c r="AE23">
        <f t="shared" si="34"/>
        <v>0</v>
      </c>
      <c r="AF23" s="8">
        <f t="shared" si="35"/>
        <v>0</v>
      </c>
      <c r="AG23" s="93">
        <f t="shared" si="36"/>
        <v>0</v>
      </c>
      <c r="AH23">
        <f t="shared" si="37"/>
        <v>0</v>
      </c>
      <c r="AI23">
        <f t="shared" si="38"/>
        <v>0</v>
      </c>
      <c r="AJ23">
        <f t="shared" si="39"/>
        <v>0</v>
      </c>
      <c r="AK23" s="8">
        <f t="shared" si="40"/>
        <v>0</v>
      </c>
      <c r="AL23" s="93">
        <f t="shared" si="41"/>
        <v>0</v>
      </c>
      <c r="AM23">
        <f t="shared" si="42"/>
        <v>0</v>
      </c>
      <c r="AN23">
        <f t="shared" si="43"/>
        <v>0</v>
      </c>
    </row>
    <row r="24" spans="1:40" ht="15" thickBot="1" x14ac:dyDescent="0.35">
      <c r="A24" s="28" t="str">
        <f>C6</f>
        <v>GCL LE THILLOT</v>
      </c>
      <c r="B24" s="29" t="s">
        <v>11</v>
      </c>
      <c r="C24" s="30" t="str">
        <f>C8</f>
        <v>NEUFCHATEAU "C"</v>
      </c>
      <c r="D24" s="62"/>
      <c r="E24" s="22" t="s">
        <v>12</v>
      </c>
      <c r="F24" s="65"/>
      <c r="T24">
        <f t="shared" si="24"/>
        <v>0</v>
      </c>
      <c r="U24" s="8">
        <f t="shared" si="25"/>
        <v>0</v>
      </c>
      <c r="V24" s="93">
        <f t="shared" si="26"/>
        <v>0</v>
      </c>
      <c r="W24">
        <f t="shared" si="27"/>
        <v>0</v>
      </c>
      <c r="X24" s="91">
        <f t="shared" si="28"/>
        <v>0</v>
      </c>
      <c r="Y24">
        <f t="shared" si="29"/>
        <v>0</v>
      </c>
      <c r="Z24" s="8">
        <f t="shared" si="30"/>
        <v>0</v>
      </c>
      <c r="AA24" s="93">
        <f t="shared" si="31"/>
        <v>0</v>
      </c>
      <c r="AB24">
        <f t="shared" si="32"/>
        <v>0</v>
      </c>
      <c r="AC24">
        <f t="shared" si="33"/>
        <v>0</v>
      </c>
      <c r="AE24">
        <f t="shared" si="34"/>
        <v>0</v>
      </c>
      <c r="AF24" s="8">
        <f t="shared" si="35"/>
        <v>0</v>
      </c>
      <c r="AG24" s="93">
        <f t="shared" si="36"/>
        <v>0</v>
      </c>
      <c r="AH24">
        <f t="shared" si="37"/>
        <v>0</v>
      </c>
      <c r="AI24">
        <f t="shared" si="38"/>
        <v>0</v>
      </c>
      <c r="AJ24">
        <f t="shared" si="39"/>
        <v>0</v>
      </c>
      <c r="AK24" s="8">
        <f t="shared" si="40"/>
        <v>0</v>
      </c>
      <c r="AL24" s="93">
        <f t="shared" si="41"/>
        <v>0</v>
      </c>
      <c r="AM24">
        <f t="shared" si="42"/>
        <v>0</v>
      </c>
      <c r="AN24">
        <f t="shared" si="43"/>
        <v>0</v>
      </c>
    </row>
    <row r="25" spans="1:40" x14ac:dyDescent="0.3">
      <c r="M25" s="47"/>
      <c r="T25">
        <f t="shared" si="24"/>
        <v>0</v>
      </c>
      <c r="U25" s="8">
        <f t="shared" si="25"/>
        <v>0</v>
      </c>
      <c r="V25" s="93">
        <f t="shared" si="26"/>
        <v>0</v>
      </c>
      <c r="W25">
        <f t="shared" si="27"/>
        <v>0</v>
      </c>
      <c r="X25" s="91">
        <f t="shared" si="28"/>
        <v>0</v>
      </c>
      <c r="Y25">
        <f t="shared" si="29"/>
        <v>0</v>
      </c>
      <c r="Z25" s="8">
        <f t="shared" si="30"/>
        <v>0</v>
      </c>
      <c r="AA25" s="93">
        <f t="shared" si="31"/>
        <v>0</v>
      </c>
      <c r="AB25">
        <f t="shared" si="32"/>
        <v>0</v>
      </c>
      <c r="AC25">
        <f t="shared" si="33"/>
        <v>0</v>
      </c>
      <c r="AE25">
        <f t="shared" si="34"/>
        <v>0</v>
      </c>
      <c r="AF25" s="8">
        <f t="shared" si="35"/>
        <v>0</v>
      </c>
      <c r="AG25" s="93">
        <f t="shared" si="36"/>
        <v>0</v>
      </c>
      <c r="AH25">
        <f t="shared" si="37"/>
        <v>0</v>
      </c>
      <c r="AI25">
        <f t="shared" si="38"/>
        <v>0</v>
      </c>
      <c r="AJ25">
        <f t="shared" si="39"/>
        <v>0</v>
      </c>
      <c r="AK25" s="8">
        <f t="shared" si="40"/>
        <v>0</v>
      </c>
      <c r="AL25" s="93">
        <f t="shared" si="41"/>
        <v>0</v>
      </c>
      <c r="AM25">
        <f t="shared" si="42"/>
        <v>0</v>
      </c>
      <c r="AN25">
        <f t="shared" si="43"/>
        <v>0</v>
      </c>
    </row>
    <row r="26" spans="1:40" x14ac:dyDescent="0.3">
      <c r="A26" s="37"/>
      <c r="B26" s="37"/>
      <c r="C26" s="37"/>
      <c r="D26" s="37"/>
      <c r="E26" s="37"/>
      <c r="F26" s="38"/>
      <c r="M26" s="47"/>
      <c r="T26">
        <f t="shared" si="24"/>
        <v>0</v>
      </c>
      <c r="U26" s="8">
        <f t="shared" si="25"/>
        <v>0</v>
      </c>
      <c r="V26" s="93">
        <f t="shared" si="26"/>
        <v>0</v>
      </c>
      <c r="W26">
        <f t="shared" si="27"/>
        <v>0</v>
      </c>
      <c r="X26" s="91">
        <f t="shared" si="28"/>
        <v>0</v>
      </c>
      <c r="Y26">
        <f t="shared" si="29"/>
        <v>0</v>
      </c>
      <c r="Z26" s="8">
        <f t="shared" si="30"/>
        <v>0</v>
      </c>
      <c r="AA26" s="93">
        <f t="shared" si="31"/>
        <v>0</v>
      </c>
      <c r="AB26">
        <f t="shared" si="32"/>
        <v>0</v>
      </c>
      <c r="AC26">
        <f t="shared" si="33"/>
        <v>0</v>
      </c>
      <c r="AE26">
        <f t="shared" si="34"/>
        <v>0</v>
      </c>
      <c r="AF26" s="8">
        <f t="shared" si="35"/>
        <v>0</v>
      </c>
      <c r="AG26" s="93">
        <f t="shared" si="36"/>
        <v>0</v>
      </c>
      <c r="AH26">
        <f t="shared" si="37"/>
        <v>0</v>
      </c>
      <c r="AI26">
        <f t="shared" si="38"/>
        <v>0</v>
      </c>
      <c r="AJ26">
        <f t="shared" si="39"/>
        <v>0</v>
      </c>
      <c r="AK26" s="8">
        <f t="shared" si="40"/>
        <v>0</v>
      </c>
      <c r="AL26" s="93">
        <f t="shared" si="41"/>
        <v>0</v>
      </c>
      <c r="AM26">
        <f t="shared" si="42"/>
        <v>0</v>
      </c>
      <c r="AN26">
        <f t="shared" si="43"/>
        <v>0</v>
      </c>
    </row>
    <row r="27" spans="1:40" x14ac:dyDescent="0.3">
      <c r="A27" s="37"/>
      <c r="B27" s="37"/>
      <c r="C27" s="37"/>
      <c r="D27" s="37"/>
      <c r="E27" s="37"/>
      <c r="F27" s="38"/>
      <c r="M27" s="47"/>
      <c r="T27">
        <f t="shared" si="24"/>
        <v>0</v>
      </c>
      <c r="U27" s="8">
        <f t="shared" si="25"/>
        <v>0</v>
      </c>
      <c r="V27" s="93">
        <f t="shared" si="26"/>
        <v>0</v>
      </c>
      <c r="W27">
        <f t="shared" si="27"/>
        <v>0</v>
      </c>
      <c r="X27" s="91">
        <f t="shared" si="28"/>
        <v>0</v>
      </c>
      <c r="Y27">
        <f t="shared" si="29"/>
        <v>0</v>
      </c>
      <c r="Z27" s="8">
        <f t="shared" si="30"/>
        <v>0</v>
      </c>
      <c r="AA27" s="93">
        <f t="shared" si="31"/>
        <v>0</v>
      </c>
      <c r="AB27">
        <f t="shared" si="32"/>
        <v>0</v>
      </c>
      <c r="AC27">
        <f t="shared" si="33"/>
        <v>0</v>
      </c>
      <c r="AE27">
        <f t="shared" si="34"/>
        <v>0</v>
      </c>
      <c r="AF27" s="8">
        <f t="shared" si="35"/>
        <v>0</v>
      </c>
      <c r="AG27" s="93">
        <f t="shared" si="36"/>
        <v>0</v>
      </c>
      <c r="AH27">
        <f t="shared" si="37"/>
        <v>0</v>
      </c>
      <c r="AI27">
        <f t="shared" si="38"/>
        <v>0</v>
      </c>
      <c r="AJ27">
        <f t="shared" si="39"/>
        <v>0</v>
      </c>
      <c r="AK27" s="8">
        <f t="shared" si="40"/>
        <v>0</v>
      </c>
      <c r="AL27" s="93">
        <f t="shared" si="41"/>
        <v>0</v>
      </c>
      <c r="AM27">
        <f t="shared" si="42"/>
        <v>0</v>
      </c>
      <c r="AN27">
        <f t="shared" si="43"/>
        <v>0</v>
      </c>
    </row>
    <row r="28" spans="1:40" x14ac:dyDescent="0.3">
      <c r="T28">
        <f t="shared" si="24"/>
        <v>0</v>
      </c>
      <c r="U28" s="8">
        <f t="shared" si="25"/>
        <v>0</v>
      </c>
      <c r="V28" s="93">
        <f t="shared" si="26"/>
        <v>0</v>
      </c>
      <c r="W28">
        <f t="shared" si="27"/>
        <v>0</v>
      </c>
      <c r="X28" s="91">
        <f t="shared" si="28"/>
        <v>0</v>
      </c>
      <c r="Y28">
        <f t="shared" si="29"/>
        <v>0</v>
      </c>
      <c r="Z28" s="8">
        <f t="shared" si="30"/>
        <v>0</v>
      </c>
      <c r="AA28" s="93">
        <f t="shared" si="31"/>
        <v>0</v>
      </c>
      <c r="AB28">
        <f t="shared" si="32"/>
        <v>0</v>
      </c>
      <c r="AC28">
        <f t="shared" si="33"/>
        <v>0</v>
      </c>
      <c r="AE28">
        <f t="shared" si="34"/>
        <v>0</v>
      </c>
      <c r="AF28" s="8">
        <f t="shared" si="35"/>
        <v>0</v>
      </c>
      <c r="AG28" s="93">
        <f t="shared" si="36"/>
        <v>0</v>
      </c>
      <c r="AH28">
        <f t="shared" si="37"/>
        <v>0</v>
      </c>
      <c r="AI28">
        <f t="shared" si="38"/>
        <v>0</v>
      </c>
      <c r="AJ28">
        <f t="shared" si="39"/>
        <v>0</v>
      </c>
      <c r="AK28" s="8">
        <f t="shared" si="40"/>
        <v>0</v>
      </c>
      <c r="AL28" s="93">
        <f t="shared" si="41"/>
        <v>0</v>
      </c>
      <c r="AM28">
        <f t="shared" si="42"/>
        <v>0</v>
      </c>
      <c r="AN28">
        <f t="shared" si="43"/>
        <v>0</v>
      </c>
    </row>
    <row r="29" spans="1:40" x14ac:dyDescent="0.3">
      <c r="U29" s="8"/>
      <c r="V29" s="8"/>
      <c r="Z29" s="8"/>
      <c r="AA29" s="8"/>
      <c r="AF29" s="8"/>
      <c r="AG29" s="8"/>
      <c r="AK29" s="8"/>
      <c r="AL29" s="8"/>
    </row>
  </sheetData>
  <sheetProtection algorithmName="SHA-512" hashValue="aUujjGt6dFtfFBrHEldxqL4aEhN3asbrl8vdE0HM3BmGCjYtA5g15rjVBtJeTgY5vEca13ugSmUF9OLFbMLVVw==" saltValue="fjT1+r2gXEY+ypNEQScqUg==" spinCount="100000" sheet="1" selectLockedCells="1"/>
  <mergeCells count="17">
    <mergeCell ref="A11:F11"/>
    <mergeCell ref="M11:R11"/>
    <mergeCell ref="A16:F16"/>
    <mergeCell ref="M16:R16"/>
    <mergeCell ref="A21:F21"/>
    <mergeCell ref="AJ10:AN10"/>
    <mergeCell ref="A1:R1"/>
    <mergeCell ref="N3:P3"/>
    <mergeCell ref="N4:O4"/>
    <mergeCell ref="N5:O5"/>
    <mergeCell ref="N6:O6"/>
    <mergeCell ref="N7:O7"/>
    <mergeCell ref="N8:O8"/>
    <mergeCell ref="N9:O9"/>
    <mergeCell ref="T10:X10"/>
    <mergeCell ref="Y10:AC10"/>
    <mergeCell ref="AE10:AI10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BI29"/>
  <sheetViews>
    <sheetView showGridLines="0" workbookViewId="0">
      <selection activeCell="D12" sqref="D12"/>
    </sheetView>
  </sheetViews>
  <sheetFormatPr baseColWidth="10" defaultRowHeight="14.4" x14ac:dyDescent="0.3"/>
  <cols>
    <col min="1" max="1" width="18.6640625" customWidth="1"/>
    <col min="2" max="2" width="7.6640625" customWidth="1"/>
    <col min="3" max="3" width="18.44140625" customWidth="1"/>
    <col min="4" max="12" width="3.6640625" customWidth="1"/>
    <col min="13" max="13" width="18.6640625" customWidth="1"/>
    <col min="14" max="14" width="7.6640625" customWidth="1"/>
    <col min="15" max="15" width="18.6640625" customWidth="1"/>
    <col min="16" max="18" width="3.6640625" customWidth="1"/>
    <col min="19" max="19" width="11.44140625" hidden="1" customWidth="1"/>
    <col min="20" max="20" width="7.109375" hidden="1" customWidth="1"/>
    <col min="21" max="21" width="2.6640625" hidden="1" customWidth="1"/>
    <col min="22" max="22" width="2.44140625" hidden="1" customWidth="1"/>
    <col min="23" max="23" width="2.5546875" hidden="1" customWidth="1"/>
    <col min="24" max="25" width="2" hidden="1" customWidth="1"/>
    <col min="26" max="26" width="2.33203125" hidden="1" customWidth="1"/>
    <col min="27" max="27" width="2.44140625" hidden="1" customWidth="1"/>
    <col min="28" max="28" width="2.5546875" hidden="1" customWidth="1"/>
    <col min="29" max="29" width="2" hidden="1" customWidth="1"/>
    <col min="30" max="30" width="4.88671875" hidden="1" customWidth="1"/>
    <col min="31" max="31" width="2" hidden="1" customWidth="1"/>
    <col min="32" max="32" width="2.33203125" hidden="1" customWidth="1"/>
    <col min="33" max="33" width="2.44140625" hidden="1" customWidth="1"/>
    <col min="34" max="34" width="2.5546875" hidden="1" customWidth="1"/>
    <col min="35" max="35" width="2" hidden="1" customWidth="1"/>
    <col min="36" max="36" width="9.44140625" hidden="1" customWidth="1"/>
    <col min="37" max="37" width="2.33203125" hidden="1" customWidth="1"/>
    <col min="38" max="38" width="2.44140625" hidden="1" customWidth="1"/>
    <col min="39" max="39" width="2.5546875" hidden="1" customWidth="1"/>
    <col min="40" max="40" width="2" hidden="1" customWidth="1"/>
    <col min="41" max="44" width="11.44140625" hidden="1" customWidth="1"/>
    <col min="45" max="46" width="11.5546875" hidden="1" customWidth="1"/>
    <col min="47" max="49" width="14" hidden="1" customWidth="1"/>
    <col min="50" max="50" width="13" style="7" hidden="1" customWidth="1"/>
    <col min="51" max="58" width="11.5546875" hidden="1" customWidth="1"/>
    <col min="59" max="59" width="14.44140625" hidden="1" customWidth="1"/>
    <col min="60" max="61" width="11.5546875" hidden="1" customWidth="1"/>
    <col min="62" max="63" width="11.5546875" customWidth="1"/>
    <col min="64" max="64" width="1.88671875" customWidth="1"/>
  </cols>
  <sheetData>
    <row r="1" spans="1:61" ht="23.4" thickBot="1" x14ac:dyDescent="0.35">
      <c r="A1" s="180" t="s">
        <v>34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2"/>
      <c r="AW1" s="42">
        <v>1</v>
      </c>
      <c r="AX1" s="42">
        <v>2</v>
      </c>
      <c r="AY1" s="42">
        <v>3</v>
      </c>
      <c r="AZ1" s="42">
        <v>4</v>
      </c>
      <c r="BA1" s="42">
        <v>5</v>
      </c>
      <c r="BB1" s="42">
        <v>6</v>
      </c>
    </row>
    <row r="2" spans="1:61" ht="9.75" customHeight="1" thickBot="1" x14ac:dyDescent="0.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AW2" s="42">
        <f t="shared" ref="AW2:BB2" si="0">MAX(AW4:AW9)</f>
        <v>10006</v>
      </c>
      <c r="AX2" s="43">
        <f t="shared" si="0"/>
        <v>10005</v>
      </c>
      <c r="AY2" s="42">
        <f t="shared" si="0"/>
        <v>10004</v>
      </c>
      <c r="AZ2" s="42">
        <f t="shared" si="0"/>
        <v>10003</v>
      </c>
      <c r="BA2" s="42">
        <f t="shared" si="0"/>
        <v>10002</v>
      </c>
      <c r="BB2" s="42">
        <f t="shared" si="0"/>
        <v>10001</v>
      </c>
    </row>
    <row r="3" spans="1:61" ht="16.2" customHeight="1" thickBot="1" x14ac:dyDescent="0.35">
      <c r="A3" s="175" t="s">
        <v>135</v>
      </c>
      <c r="B3" s="9"/>
      <c r="C3" s="75" t="s">
        <v>0</v>
      </c>
      <c r="D3" s="16" t="s">
        <v>1</v>
      </c>
      <c r="E3" s="18" t="s">
        <v>2</v>
      </c>
      <c r="F3" s="18" t="s">
        <v>3</v>
      </c>
      <c r="G3" s="18" t="s">
        <v>4</v>
      </c>
      <c r="H3" s="19" t="s">
        <v>5</v>
      </c>
      <c r="I3" s="16" t="s">
        <v>6</v>
      </c>
      <c r="J3" s="17" t="s">
        <v>7</v>
      </c>
      <c r="K3" s="76" t="s">
        <v>8</v>
      </c>
      <c r="L3" s="17" t="s">
        <v>9</v>
      </c>
      <c r="M3" s="9"/>
      <c r="N3" s="176" t="s">
        <v>10</v>
      </c>
      <c r="O3" s="177"/>
      <c r="P3" s="185"/>
      <c r="Q3" s="17" t="s">
        <v>9</v>
      </c>
      <c r="R3" s="17" t="s">
        <v>8</v>
      </c>
      <c r="S3">
        <f>COUNT(P4:P9)</f>
        <v>6</v>
      </c>
      <c r="AR3" t="s">
        <v>9</v>
      </c>
      <c r="AS3" t="s">
        <v>8</v>
      </c>
      <c r="AT3" t="s">
        <v>16</v>
      </c>
      <c r="AU3" t="s">
        <v>20</v>
      </c>
      <c r="AX3"/>
      <c r="BD3" t="s">
        <v>19</v>
      </c>
      <c r="BE3" t="s">
        <v>18</v>
      </c>
      <c r="BG3" t="s">
        <v>17</v>
      </c>
      <c r="BH3" t="s">
        <v>9</v>
      </c>
      <c r="BI3" t="s">
        <v>8</v>
      </c>
    </row>
    <row r="4" spans="1:61" ht="15" thickBot="1" x14ac:dyDescent="0.35">
      <c r="A4" s="38" t="s">
        <v>136</v>
      </c>
      <c r="C4" s="95" t="s">
        <v>80</v>
      </c>
      <c r="D4" s="51">
        <f>SUMIF($A:$A,$C4,T:T)+SUMIF($C:$C,$C4,Y:Y)+SUMIF($M:$M,$C4,AE:AE)+SUMIF($O:$O,$C4,AJ:AJ)</f>
        <v>0</v>
      </c>
      <c r="E4" s="52">
        <f>SUMIF($A:$A,$C4,U:U)+SUMIF($C:$C,$C4,Z:Z)+SUMIF($M:$M,$C4,AF:AF)+SUMIF($O:$O,$C4,AK:AK)</f>
        <v>0</v>
      </c>
      <c r="F4" s="52">
        <f t="shared" ref="E4:H9" si="1">SUMIF($A:$A,$C4,V:V)+SUMIF($C:$C,$C4,AA:AA)+SUMIF($M:$M,$C4,AG:AG)+SUMIF($O:$O,$C4,AL:AL)</f>
        <v>0</v>
      </c>
      <c r="G4" s="52">
        <f t="shared" si="1"/>
        <v>0</v>
      </c>
      <c r="H4" s="53">
        <f t="shared" si="1"/>
        <v>0</v>
      </c>
      <c r="I4" s="67">
        <f t="shared" ref="I4:I9" si="2">SUMIF($A$12:$A$240,$C4,$D$12:$D$240)+SUMIF($C$12:$C$240,$C4,$F$12:$F$240)+SUMIF($M$12:$M$240,$C4,$P$12:$P$240)+SUMIF($O$12:$O$240,$C4,$R$12:$R$240)</f>
        <v>0</v>
      </c>
      <c r="J4" s="68">
        <f t="shared" ref="J4:J9" si="3">SUMIF($A$12:$A$240,$C4,$F$12:$F$240)+SUMIF($C$12:$C$240,$C4,$D$12:$D$240)+SUMIF($M$12:$M$240,$C4,$R$12:$R$240)+SUMIF($O$12:$O$240,$C4,$P$12:$P$240)</f>
        <v>0</v>
      </c>
      <c r="K4" s="13">
        <f>SUM(I4-J4)</f>
        <v>0</v>
      </c>
      <c r="L4" s="10">
        <f>SUM(E4+E4+E4+F4+G4+G4)</f>
        <v>0</v>
      </c>
      <c r="N4" s="183" t="str">
        <f>IF($D$12="","",BG4)</f>
        <v/>
      </c>
      <c r="O4" s="184"/>
      <c r="P4" s="48">
        <v>1</v>
      </c>
      <c r="Q4" s="36">
        <f ca="1">BH4</f>
        <v>0</v>
      </c>
      <c r="R4" s="73">
        <f ca="1">BI4</f>
        <v>0</v>
      </c>
      <c r="S4">
        <f>COUNTIF($T$4:$T$9,"&lt;="&amp;T4)</f>
        <v>6</v>
      </c>
      <c r="T4">
        <f>L4*10000+K4</f>
        <v>0</v>
      </c>
      <c r="U4">
        <f>$S$3-S4+1</f>
        <v>1</v>
      </c>
      <c r="AP4" t="str">
        <f ca="1">BG4</f>
        <v>BRUYERES"A"</v>
      </c>
      <c r="AR4" s="46">
        <f>L4</f>
        <v>0</v>
      </c>
      <c r="AS4" s="46">
        <f>K4</f>
        <v>0</v>
      </c>
      <c r="AT4" s="46">
        <v>1</v>
      </c>
      <c r="AU4" s="41">
        <f>AR4*1000000+(1000+AS4)*10+AT4</f>
        <v>10001</v>
      </c>
      <c r="AW4">
        <f>AU4</f>
        <v>10001</v>
      </c>
      <c r="AX4">
        <f>IF(AW4=$AW$2,0,AW4)</f>
        <v>10001</v>
      </c>
      <c r="AY4">
        <f>IF(AX4=$AX$2,0,AX4)</f>
        <v>10001</v>
      </c>
      <c r="AZ4">
        <f>IF(AY4=$AY$2,0,AY4)</f>
        <v>10001</v>
      </c>
      <c r="BA4">
        <f>IF(AZ4=$AZ$2,0,AZ4)</f>
        <v>10001</v>
      </c>
      <c r="BB4">
        <f>IF(BA4=$BA$2,0,BA4)</f>
        <v>10001</v>
      </c>
      <c r="BD4" t="s">
        <v>21</v>
      </c>
      <c r="BE4" s="44">
        <f>MATCH($AW$2,$AU$4:AU9,0)</f>
        <v>6</v>
      </c>
      <c r="BG4" s="40" t="str">
        <f ca="1">OFFSET($C$4,BE4-1,0,1,1)</f>
        <v>BRUYERES"A"</v>
      </c>
      <c r="BH4" s="45">
        <f ca="1">OFFSET($L$4,BE4-1,0,1,1)</f>
        <v>0</v>
      </c>
      <c r="BI4" s="45">
        <f ca="1">OFFSET($K$4,BE4-1,0,1,1)</f>
        <v>0</v>
      </c>
    </row>
    <row r="5" spans="1:61" ht="15" thickBot="1" x14ac:dyDescent="0.35">
      <c r="A5" s="38" t="s">
        <v>137</v>
      </c>
      <c r="C5" s="95" t="s">
        <v>81</v>
      </c>
      <c r="D5" s="54">
        <f>SUMIF($A:$A,$C5,T:T)+SUMIF($C:$C,$C5,Y:Y)+SUMIF($M:$M,$C5,AE:AE)+SUMIF($O:$O,$C5,AJ:AJ)</f>
        <v>0</v>
      </c>
      <c r="E5" s="55">
        <f t="shared" si="1"/>
        <v>0</v>
      </c>
      <c r="F5" s="55">
        <f t="shared" si="1"/>
        <v>0</v>
      </c>
      <c r="G5" s="55">
        <f t="shared" si="1"/>
        <v>0</v>
      </c>
      <c r="H5" s="66">
        <f t="shared" si="1"/>
        <v>0</v>
      </c>
      <c r="I5" s="69">
        <f t="shared" si="2"/>
        <v>0</v>
      </c>
      <c r="J5" s="70">
        <f t="shared" si="3"/>
        <v>0</v>
      </c>
      <c r="K5" s="14">
        <f t="shared" ref="K5:K9" si="4">SUM(I5-J5)</f>
        <v>0</v>
      </c>
      <c r="L5" s="11">
        <f t="shared" ref="L5:L9" si="5">SUM(E5+E5+E5+F5+G5+G5)</f>
        <v>0</v>
      </c>
      <c r="N5" s="183" t="str">
        <f t="shared" ref="N5:N9" si="6">IF($D$12="","",BG5)</f>
        <v/>
      </c>
      <c r="O5" s="184"/>
      <c r="P5" s="48">
        <v>2</v>
      </c>
      <c r="Q5" s="36">
        <f t="shared" ref="Q5:R9" ca="1" si="7">BH5</f>
        <v>0</v>
      </c>
      <c r="R5" s="73">
        <f t="shared" ca="1" si="7"/>
        <v>0</v>
      </c>
      <c r="S5">
        <f t="shared" ref="S5:S9" si="8">COUNTIF($T$4:$T$9,"&lt;="&amp;T5)</f>
        <v>6</v>
      </c>
      <c r="T5">
        <f t="shared" ref="T5:T9" si="9">L5*10000+K5</f>
        <v>0</v>
      </c>
      <c r="U5">
        <f t="shared" ref="U5:U9" si="10">$S$3-S5+1</f>
        <v>1</v>
      </c>
      <c r="AP5" t="str">
        <f t="shared" ref="AP5:AP9" ca="1" si="11">BG5</f>
        <v>ST MARGUERITE "B"</v>
      </c>
      <c r="AR5" s="46">
        <f t="shared" ref="AR5:AR9" si="12">L5</f>
        <v>0</v>
      </c>
      <c r="AS5" s="46">
        <f t="shared" ref="AS5:AS9" si="13">K5</f>
        <v>0</v>
      </c>
      <c r="AT5" s="46">
        <v>2</v>
      </c>
      <c r="AU5" s="41">
        <f t="shared" ref="AU5:AU9" si="14">AR5*1000000+(1000+AS5)*10+AT5</f>
        <v>10002</v>
      </c>
      <c r="AW5">
        <f t="shared" ref="AW5:AW9" si="15">AU5</f>
        <v>10002</v>
      </c>
      <c r="AX5">
        <f t="shared" ref="AX5:AX9" si="16">IF(AW5=$AW$2,0,AW5)</f>
        <v>10002</v>
      </c>
      <c r="AY5">
        <f t="shared" ref="AY5:AY9" si="17">IF(AX5=$AX$2,0,AX5)</f>
        <v>10002</v>
      </c>
      <c r="AZ5">
        <f t="shared" ref="AZ5:AZ9" si="18">IF(AY5=$AY$2,0,AY5)</f>
        <v>10002</v>
      </c>
      <c r="BA5">
        <f t="shared" ref="BA5:BA9" si="19">IF(AZ5=$AZ$2,0,AZ5)</f>
        <v>10002</v>
      </c>
      <c r="BB5">
        <f t="shared" ref="BB5:BB9" si="20">IF(BA5=$BA$2,0,BA5)</f>
        <v>0</v>
      </c>
      <c r="BD5" t="s">
        <v>22</v>
      </c>
      <c r="BE5" s="44">
        <f>MATCH($AX$2,$AU$4:AU9,0)</f>
        <v>5</v>
      </c>
      <c r="BG5" s="40" t="str">
        <f t="shared" ref="BG5:BG9" ca="1" si="21">OFFSET($C$4,BE5-1,0,1,1)</f>
        <v>ST MARGUERITE "B"</v>
      </c>
      <c r="BH5" s="45">
        <f t="shared" ref="BH5:BH9" ca="1" si="22">OFFSET($L$4,BE5-1,0,1,1)</f>
        <v>0</v>
      </c>
      <c r="BI5" s="45">
        <f t="shared" ref="BI5:BI9" ca="1" si="23">OFFSET($K$4,BE5-1,0,1,1)</f>
        <v>0</v>
      </c>
    </row>
    <row r="6" spans="1:61" ht="15" thickBot="1" x14ac:dyDescent="0.35">
      <c r="A6" s="38" t="s">
        <v>138</v>
      </c>
      <c r="C6" s="95" t="s">
        <v>82</v>
      </c>
      <c r="D6" s="54">
        <f>SUMIF($A:$A,$C6,T:T)+SUMIF($C:$C,$C6,Y:Y)+SUMIF($M:$M,$C6,AE:AE)+SUMIF($O:$O,$C6,AJ:AJ)</f>
        <v>0</v>
      </c>
      <c r="E6" s="55">
        <f t="shared" si="1"/>
        <v>0</v>
      </c>
      <c r="F6" s="55">
        <f t="shared" si="1"/>
        <v>0</v>
      </c>
      <c r="G6" s="55">
        <f t="shared" si="1"/>
        <v>0</v>
      </c>
      <c r="H6" s="56">
        <f t="shared" si="1"/>
        <v>0</v>
      </c>
      <c r="I6" s="69">
        <f t="shared" si="2"/>
        <v>0</v>
      </c>
      <c r="J6" s="70">
        <f t="shared" si="3"/>
        <v>0</v>
      </c>
      <c r="K6" s="14">
        <f t="shared" si="4"/>
        <v>0</v>
      </c>
      <c r="L6" s="11">
        <f t="shared" si="5"/>
        <v>0</v>
      </c>
      <c r="N6" s="183" t="str">
        <f t="shared" si="6"/>
        <v/>
      </c>
      <c r="O6" s="184"/>
      <c r="P6" s="48">
        <v>3</v>
      </c>
      <c r="Q6" s="36">
        <f t="shared" ca="1" si="7"/>
        <v>0</v>
      </c>
      <c r="R6" s="73">
        <f t="shared" ca="1" si="7"/>
        <v>0</v>
      </c>
      <c r="S6">
        <f t="shared" si="8"/>
        <v>6</v>
      </c>
      <c r="T6">
        <f t="shared" si="9"/>
        <v>0</v>
      </c>
      <c r="U6">
        <f t="shared" si="10"/>
        <v>1</v>
      </c>
      <c r="AP6" t="str">
        <f t="shared" ca="1" si="11"/>
        <v>AVIERE "A"</v>
      </c>
      <c r="AR6" s="46">
        <f t="shared" si="12"/>
        <v>0</v>
      </c>
      <c r="AS6" s="46">
        <f t="shared" si="13"/>
        <v>0</v>
      </c>
      <c r="AT6" s="46">
        <v>3</v>
      </c>
      <c r="AU6" s="41">
        <f t="shared" si="14"/>
        <v>10003</v>
      </c>
      <c r="AW6">
        <f t="shared" si="15"/>
        <v>10003</v>
      </c>
      <c r="AX6">
        <f t="shared" si="16"/>
        <v>10003</v>
      </c>
      <c r="AY6">
        <f t="shared" si="17"/>
        <v>10003</v>
      </c>
      <c r="AZ6">
        <f t="shared" si="18"/>
        <v>10003</v>
      </c>
      <c r="BA6">
        <f t="shared" si="19"/>
        <v>0</v>
      </c>
      <c r="BB6">
        <f t="shared" si="20"/>
        <v>0</v>
      </c>
      <c r="BD6" t="s">
        <v>23</v>
      </c>
      <c r="BE6" s="44">
        <f>MATCH($AY$2,$AU$4:AU9,0)</f>
        <v>4</v>
      </c>
      <c r="BG6" s="40" t="str">
        <f t="shared" ca="1" si="21"/>
        <v>AVIERE "A"</v>
      </c>
      <c r="BH6" s="45">
        <f t="shared" ca="1" si="22"/>
        <v>0</v>
      </c>
      <c r="BI6" s="45">
        <f t="shared" ca="1" si="23"/>
        <v>0</v>
      </c>
    </row>
    <row r="7" spans="1:61" ht="15" thickBot="1" x14ac:dyDescent="0.35">
      <c r="C7" s="95" t="s">
        <v>83</v>
      </c>
      <c r="D7" s="54">
        <f>SUMIF($A:$A,$C7,T:T)+SUMIF($C:$C,$C7,Y:Y)+SUMIF($M:$M,$C7,AE:AE)+SUMIF($O:$O,$C7,AJ:AJ)</f>
        <v>0</v>
      </c>
      <c r="E7" s="55">
        <f t="shared" si="1"/>
        <v>0</v>
      </c>
      <c r="F7" s="55">
        <f t="shared" si="1"/>
        <v>0</v>
      </c>
      <c r="G7" s="55">
        <f t="shared" si="1"/>
        <v>0</v>
      </c>
      <c r="H7" s="56">
        <f t="shared" si="1"/>
        <v>0</v>
      </c>
      <c r="I7" s="69">
        <f t="shared" si="2"/>
        <v>0</v>
      </c>
      <c r="J7" s="70">
        <f t="shared" si="3"/>
        <v>0</v>
      </c>
      <c r="K7" s="14">
        <f t="shared" si="4"/>
        <v>0</v>
      </c>
      <c r="L7" s="11">
        <f t="shared" si="5"/>
        <v>0</v>
      </c>
      <c r="N7" s="183" t="str">
        <f t="shared" si="6"/>
        <v/>
      </c>
      <c r="O7" s="184"/>
      <c r="P7" s="48">
        <v>4</v>
      </c>
      <c r="Q7" s="36">
        <f t="shared" ca="1" si="7"/>
        <v>0</v>
      </c>
      <c r="R7" s="73">
        <f t="shared" ca="1" si="7"/>
        <v>0</v>
      </c>
      <c r="S7">
        <f t="shared" si="8"/>
        <v>6</v>
      </c>
      <c r="T7">
        <f t="shared" si="9"/>
        <v>0</v>
      </c>
      <c r="U7">
        <f t="shared" si="10"/>
        <v>1</v>
      </c>
      <c r="AP7" t="str">
        <f t="shared" ca="1" si="11"/>
        <v>XERTIGNY</v>
      </c>
      <c r="AR7" s="46">
        <f t="shared" si="12"/>
        <v>0</v>
      </c>
      <c r="AS7" s="46">
        <f t="shared" si="13"/>
        <v>0</v>
      </c>
      <c r="AT7" s="46">
        <v>4</v>
      </c>
      <c r="AU7" s="41">
        <f t="shared" si="14"/>
        <v>10004</v>
      </c>
      <c r="AW7">
        <f t="shared" si="15"/>
        <v>10004</v>
      </c>
      <c r="AX7">
        <f t="shared" si="16"/>
        <v>10004</v>
      </c>
      <c r="AY7">
        <f t="shared" si="17"/>
        <v>10004</v>
      </c>
      <c r="AZ7">
        <f t="shared" si="18"/>
        <v>0</v>
      </c>
      <c r="BA7">
        <f t="shared" si="19"/>
        <v>0</v>
      </c>
      <c r="BB7">
        <f t="shared" si="20"/>
        <v>0</v>
      </c>
      <c r="BD7" t="s">
        <v>25</v>
      </c>
      <c r="BE7" s="44">
        <f>MATCH($AZ$2,$AU$4:AU9,0)</f>
        <v>3</v>
      </c>
      <c r="BG7" s="40" t="str">
        <f t="shared" ca="1" si="21"/>
        <v>XERTIGNY</v>
      </c>
      <c r="BH7" s="45">
        <f t="shared" ca="1" si="22"/>
        <v>0</v>
      </c>
      <c r="BI7" s="45">
        <f t="shared" ca="1" si="23"/>
        <v>0</v>
      </c>
    </row>
    <row r="8" spans="1:61" ht="15" thickBot="1" x14ac:dyDescent="0.35">
      <c r="C8" s="95" t="s">
        <v>84</v>
      </c>
      <c r="D8" s="54">
        <f>SUMIF($A:$A,$C8,T:T)+SUMIF($C:$C,$C8,Y:Y)+SUMIF($M:$M,$C8,AE:AE)+SUMIF($O:$O,$C8,AJ:AJ)</f>
        <v>0</v>
      </c>
      <c r="E8" s="55">
        <f t="shared" si="1"/>
        <v>0</v>
      </c>
      <c r="F8" s="55">
        <f t="shared" si="1"/>
        <v>0</v>
      </c>
      <c r="G8" s="55">
        <f t="shared" si="1"/>
        <v>0</v>
      </c>
      <c r="H8" s="56">
        <f t="shared" si="1"/>
        <v>0</v>
      </c>
      <c r="I8" s="69">
        <f t="shared" si="2"/>
        <v>0</v>
      </c>
      <c r="J8" s="70">
        <f t="shared" si="3"/>
        <v>0</v>
      </c>
      <c r="K8" s="14">
        <f t="shared" si="4"/>
        <v>0</v>
      </c>
      <c r="L8" s="11">
        <f t="shared" si="5"/>
        <v>0</v>
      </c>
      <c r="N8" s="183" t="str">
        <f t="shared" si="6"/>
        <v/>
      </c>
      <c r="O8" s="184"/>
      <c r="P8" s="48">
        <v>5</v>
      </c>
      <c r="Q8" s="36">
        <f t="shared" ca="1" si="7"/>
        <v>0</v>
      </c>
      <c r="R8" s="73">
        <f t="shared" ca="1" si="7"/>
        <v>0</v>
      </c>
      <c r="S8">
        <f t="shared" si="8"/>
        <v>6</v>
      </c>
      <c r="T8">
        <f t="shared" si="9"/>
        <v>0</v>
      </c>
      <c r="U8">
        <f t="shared" si="10"/>
        <v>1</v>
      </c>
      <c r="AP8" t="str">
        <f t="shared" ca="1" si="11"/>
        <v>GERARDMER "B"</v>
      </c>
      <c r="AR8" s="46">
        <f t="shared" si="12"/>
        <v>0</v>
      </c>
      <c r="AS8" s="46">
        <f t="shared" si="13"/>
        <v>0</v>
      </c>
      <c r="AT8" s="46">
        <v>5</v>
      </c>
      <c r="AU8" s="41">
        <f t="shared" si="14"/>
        <v>10005</v>
      </c>
      <c r="AW8">
        <f t="shared" si="15"/>
        <v>10005</v>
      </c>
      <c r="AX8">
        <f t="shared" si="16"/>
        <v>10005</v>
      </c>
      <c r="AY8">
        <f t="shared" si="17"/>
        <v>0</v>
      </c>
      <c r="AZ8">
        <f t="shared" si="18"/>
        <v>0</v>
      </c>
      <c r="BA8">
        <f t="shared" si="19"/>
        <v>0</v>
      </c>
      <c r="BB8">
        <f t="shared" si="20"/>
        <v>0</v>
      </c>
      <c r="BD8" t="s">
        <v>24</v>
      </c>
      <c r="BE8" s="44">
        <f>MATCH($BA$2,$AU$4:AU9,0)</f>
        <v>2</v>
      </c>
      <c r="BG8" s="40" t="str">
        <f t="shared" ca="1" si="21"/>
        <v>GERARDMER "B"</v>
      </c>
      <c r="BH8" s="45">
        <f t="shared" ca="1" si="22"/>
        <v>0</v>
      </c>
      <c r="BI8" s="45">
        <f t="shared" ca="1" si="23"/>
        <v>0</v>
      </c>
    </row>
    <row r="9" spans="1:61" ht="15" thickBot="1" x14ac:dyDescent="0.35">
      <c r="C9" s="95" t="s">
        <v>130</v>
      </c>
      <c r="D9" s="57">
        <f>SUMIF($A:$A,$C9,T:T)+SUMIF($C:$C,$C9,Y:Y)+SUMIF($M:$M,$C9,AE:AE)+SUMIF($O:$O,$C9,AJ:AJ)</f>
        <v>0</v>
      </c>
      <c r="E9" s="58">
        <f t="shared" si="1"/>
        <v>0</v>
      </c>
      <c r="F9" s="58">
        <f t="shared" si="1"/>
        <v>0</v>
      </c>
      <c r="G9" s="58">
        <f t="shared" si="1"/>
        <v>0</v>
      </c>
      <c r="H9" s="59">
        <f t="shared" si="1"/>
        <v>0</v>
      </c>
      <c r="I9" s="71">
        <f t="shared" si="2"/>
        <v>0</v>
      </c>
      <c r="J9" s="72">
        <f t="shared" si="3"/>
        <v>0</v>
      </c>
      <c r="K9" s="15">
        <f t="shared" si="4"/>
        <v>0</v>
      </c>
      <c r="L9" s="12">
        <f t="shared" si="5"/>
        <v>0</v>
      </c>
      <c r="N9" s="183" t="str">
        <f t="shared" si="6"/>
        <v/>
      </c>
      <c r="O9" s="184"/>
      <c r="P9" s="49">
        <v>6</v>
      </c>
      <c r="Q9" s="50">
        <f t="shared" ca="1" si="7"/>
        <v>0</v>
      </c>
      <c r="R9" s="74">
        <f t="shared" ca="1" si="7"/>
        <v>0</v>
      </c>
      <c r="S9">
        <f t="shared" si="8"/>
        <v>6</v>
      </c>
      <c r="T9">
        <f t="shared" si="9"/>
        <v>0</v>
      </c>
      <c r="U9">
        <f t="shared" si="10"/>
        <v>1</v>
      </c>
      <c r="V9" s="8"/>
      <c r="W9" s="8"/>
      <c r="AP9" t="str">
        <f t="shared" ca="1" si="11"/>
        <v>VAL D'AJOL "B"</v>
      </c>
      <c r="AR9" s="46">
        <f t="shared" si="12"/>
        <v>0</v>
      </c>
      <c r="AS9" s="46">
        <f t="shared" si="13"/>
        <v>0</v>
      </c>
      <c r="AT9" s="46">
        <v>6</v>
      </c>
      <c r="AU9" s="41">
        <f t="shared" si="14"/>
        <v>10006</v>
      </c>
      <c r="AW9">
        <f t="shared" si="15"/>
        <v>10006</v>
      </c>
      <c r="AX9">
        <f t="shared" si="16"/>
        <v>0</v>
      </c>
      <c r="AY9">
        <f t="shared" si="17"/>
        <v>0</v>
      </c>
      <c r="AZ9">
        <f t="shared" si="18"/>
        <v>0</v>
      </c>
      <c r="BA9">
        <f t="shared" si="19"/>
        <v>0</v>
      </c>
      <c r="BB9">
        <f t="shared" si="20"/>
        <v>0</v>
      </c>
      <c r="BD9" t="s">
        <v>26</v>
      </c>
      <c r="BE9" s="44">
        <f>MATCH($BB$2,$AU$4:AU9,0)</f>
        <v>1</v>
      </c>
      <c r="BG9" s="40" t="str">
        <f t="shared" ca="1" si="21"/>
        <v>VAL D'AJOL "B"</v>
      </c>
      <c r="BH9" s="45">
        <f t="shared" ca="1" si="22"/>
        <v>0</v>
      </c>
      <c r="BI9" s="45">
        <f t="shared" ca="1" si="23"/>
        <v>0</v>
      </c>
    </row>
    <row r="10" spans="1:61" ht="9.75" customHeight="1" thickBot="1" x14ac:dyDescent="0.35">
      <c r="C10" s="1"/>
      <c r="N10" s="39"/>
      <c r="O10" s="39"/>
      <c r="P10" s="39"/>
      <c r="Q10" s="39"/>
      <c r="R10" s="39"/>
      <c r="T10" s="179" t="s">
        <v>14</v>
      </c>
      <c r="U10" s="179"/>
      <c r="V10" s="179"/>
      <c r="W10" s="179"/>
      <c r="X10" s="179"/>
      <c r="Y10" s="179" t="s">
        <v>15</v>
      </c>
      <c r="Z10" s="179"/>
      <c r="AA10" s="179"/>
      <c r="AB10" s="179"/>
      <c r="AC10" s="179"/>
      <c r="AE10" s="179" t="s">
        <v>14</v>
      </c>
      <c r="AF10" s="179"/>
      <c r="AG10" s="179"/>
      <c r="AH10" s="179"/>
      <c r="AI10" s="179"/>
      <c r="AJ10" s="179" t="s">
        <v>15</v>
      </c>
      <c r="AK10" s="179"/>
      <c r="AL10" s="179"/>
      <c r="AM10" s="179"/>
      <c r="AN10" s="179"/>
    </row>
    <row r="11" spans="1:61" ht="15" thickBot="1" x14ac:dyDescent="0.35">
      <c r="A11" s="176" t="s">
        <v>116</v>
      </c>
      <c r="B11" s="177"/>
      <c r="C11" s="177"/>
      <c r="D11" s="177"/>
      <c r="E11" s="177"/>
      <c r="F11" s="178"/>
      <c r="M11" s="176" t="s">
        <v>125</v>
      </c>
      <c r="N11" s="177"/>
      <c r="O11" s="177"/>
      <c r="P11" s="177"/>
      <c r="Q11" s="177"/>
      <c r="R11" s="178"/>
      <c r="T11" s="89" t="s">
        <v>1</v>
      </c>
      <c r="U11" t="s">
        <v>13</v>
      </c>
      <c r="V11" s="90" t="s">
        <v>3</v>
      </c>
      <c r="W11" t="s">
        <v>4</v>
      </c>
      <c r="X11" s="91" t="s">
        <v>5</v>
      </c>
      <c r="Y11" s="41" t="s">
        <v>1</v>
      </c>
      <c r="Z11" s="41" t="s">
        <v>13</v>
      </c>
      <c r="AA11" s="41" t="s">
        <v>3</v>
      </c>
      <c r="AB11" s="41" t="s">
        <v>4</v>
      </c>
      <c r="AC11" s="41" t="s">
        <v>5</v>
      </c>
      <c r="AE11" t="s">
        <v>1</v>
      </c>
      <c r="AF11" t="s">
        <v>13</v>
      </c>
      <c r="AG11" t="s">
        <v>3</v>
      </c>
      <c r="AH11" t="s">
        <v>4</v>
      </c>
      <c r="AI11" t="s">
        <v>5</v>
      </c>
      <c r="AJ11" s="92" t="s">
        <v>1</v>
      </c>
      <c r="AK11" s="41" t="s">
        <v>13</v>
      </c>
      <c r="AL11" s="41" t="s">
        <v>3</v>
      </c>
      <c r="AM11" s="41" t="s">
        <v>4</v>
      </c>
      <c r="AN11" s="41" t="s">
        <v>5</v>
      </c>
    </row>
    <row r="12" spans="1:61" x14ac:dyDescent="0.3">
      <c r="A12" s="23" t="str">
        <f>C4</f>
        <v>VAL D'AJOL "B"</v>
      </c>
      <c r="B12" s="24" t="s">
        <v>11</v>
      </c>
      <c r="C12" s="31" t="str">
        <f>C5</f>
        <v>GERARDMER "B"</v>
      </c>
      <c r="D12" s="60"/>
      <c r="E12" s="20" t="s">
        <v>12</v>
      </c>
      <c r="F12" s="63"/>
      <c r="M12" s="23" t="str">
        <f>C4</f>
        <v>VAL D'AJOL "B"</v>
      </c>
      <c r="N12" s="24" t="s">
        <v>11</v>
      </c>
      <c r="O12" s="25" t="str">
        <f>C8</f>
        <v>ST MARGUERITE "B"</v>
      </c>
      <c r="P12" s="60"/>
      <c r="Q12" s="20" t="s">
        <v>12</v>
      </c>
      <c r="R12" s="63"/>
      <c r="T12">
        <f>IF(AND($D12&lt;&gt;19,$F12&lt;&gt;19,$D12&lt;&gt;""),1,0)</f>
        <v>0</v>
      </c>
      <c r="U12" s="8">
        <f>IF($D12&gt;$F12,1,0)</f>
        <v>0</v>
      </c>
      <c r="V12" s="93">
        <f>IF(X12 =1,0, IF($F12&gt;$D12,1,0))</f>
        <v>0</v>
      </c>
      <c r="W12">
        <f>IF(AND($D12=$F12,$D12&lt;&gt;""),1,0)</f>
        <v>0</v>
      </c>
      <c r="X12" s="91">
        <f>IF(AND($D12=0,$F12=19,$D12&lt;&gt;""),1,0)</f>
        <v>0</v>
      </c>
      <c r="Y12">
        <f>IF(AND($D12&lt;&gt;19,$F12&lt;&gt;19,$D12&lt;&gt;""),1,0)</f>
        <v>0</v>
      </c>
      <c r="Z12" s="8">
        <f>IF($D12&lt;$F12,1,0)</f>
        <v>0</v>
      </c>
      <c r="AA12" s="93">
        <f>IF(AC12=1,0,IF($F12&lt;$D12,1,0))</f>
        <v>0</v>
      </c>
      <c r="AB12">
        <f>IF(AND($D12=$F12,$D12&lt;&gt;""),1,0)</f>
        <v>0</v>
      </c>
      <c r="AC12">
        <f>IF(AND($D12=19,$F12=0,$D12&lt;&gt;""),1,0)</f>
        <v>0</v>
      </c>
      <c r="AE12">
        <f>IF(AND($P12&lt;&gt;19,$R12&lt;&gt;19,$P12&lt;&gt;""),1,0)</f>
        <v>0</v>
      </c>
      <c r="AF12" s="8">
        <f>IF($P12&gt;$R12,1,0)</f>
        <v>0</v>
      </c>
      <c r="AG12" s="93">
        <f>IF(AI12=1,0,IF($R12&gt;$P12,1,0))</f>
        <v>0</v>
      </c>
      <c r="AH12">
        <f>IF(AND($P12=$R12,$P12&lt;&gt;""),1,0)</f>
        <v>0</v>
      </c>
      <c r="AI12">
        <f>IF(AND($P12=0,$R12=19,$P12&lt;&gt;""),1,0)</f>
        <v>0</v>
      </c>
      <c r="AJ12">
        <f>IF(AND($P12&lt;&gt;19,$R12&lt;&gt;19,$P12&lt;&gt;""),1,0)</f>
        <v>0</v>
      </c>
      <c r="AK12" s="8">
        <f>IF($P12&lt;$R12,1,0)</f>
        <v>0</v>
      </c>
      <c r="AL12" s="93">
        <f>IF(AN12 =1,0,IF($R12&lt;$P12,1,0))</f>
        <v>0</v>
      </c>
      <c r="AM12">
        <f>IF(AND($P12=$R12,$P12&lt;&gt;""),1,0)</f>
        <v>0</v>
      </c>
      <c r="AN12">
        <f>IF(AND($P12=19,$R12=0,$P12&lt;&gt;""),1,0)</f>
        <v>0</v>
      </c>
    </row>
    <row r="13" spans="1:61" x14ac:dyDescent="0.3">
      <c r="A13" s="32" t="str">
        <f>C6</f>
        <v>XERTIGNY</v>
      </c>
      <c r="B13" s="33" t="s">
        <v>11</v>
      </c>
      <c r="C13" s="34" t="str">
        <f>C7</f>
        <v>AVIERE "A"</v>
      </c>
      <c r="D13" s="61"/>
      <c r="E13" s="21" t="s">
        <v>12</v>
      </c>
      <c r="F13" s="64"/>
      <c r="M13" s="32" t="str">
        <f>C5</f>
        <v>GERARDMER "B"</v>
      </c>
      <c r="N13" s="26" t="s">
        <v>11</v>
      </c>
      <c r="O13" s="27" t="str">
        <f>C7</f>
        <v>AVIERE "A"</v>
      </c>
      <c r="P13" s="61"/>
      <c r="Q13" s="21" t="s">
        <v>12</v>
      </c>
      <c r="R13" s="64"/>
      <c r="T13">
        <f t="shared" ref="T13:T28" si="24">IF(AND($D13&lt;&gt;19,$F13&lt;&gt;19,$D13&lt;&gt;""),1,0)</f>
        <v>0</v>
      </c>
      <c r="U13" s="8">
        <f t="shared" ref="U13:U28" si="25">IF($D13&gt;$F13,1,0)</f>
        <v>0</v>
      </c>
      <c r="V13" s="93">
        <f t="shared" ref="V13:V28" si="26">IF(X13 =1,0, IF($F13&gt;$D13,1,0))</f>
        <v>0</v>
      </c>
      <c r="W13">
        <f t="shared" ref="W13:W28" si="27">IF(AND($D13=$F13,$D13&lt;&gt;""),1,0)</f>
        <v>0</v>
      </c>
      <c r="X13" s="91">
        <f t="shared" ref="X13:X28" si="28">IF(AND($D13=0,$F13=19,$D13&lt;&gt;""),1,0)</f>
        <v>0</v>
      </c>
      <c r="Y13">
        <f t="shared" ref="Y13:Y28" si="29">IF(AND($D13&lt;&gt;19,$F13&lt;&gt;19,$D13&lt;&gt;""),1,0)</f>
        <v>0</v>
      </c>
      <c r="Z13" s="8">
        <f t="shared" ref="Z13:Z28" si="30">IF($D13&lt;$F13,1,0)</f>
        <v>0</v>
      </c>
      <c r="AA13" s="93">
        <f t="shared" ref="AA13:AA28" si="31">IF(AC13=1,0,IF($F13&lt;$D13,1,0))</f>
        <v>0</v>
      </c>
      <c r="AB13">
        <f t="shared" ref="AB13:AB28" si="32">IF(AND($D13=$F13,$D13&lt;&gt;""),1,0)</f>
        <v>0</v>
      </c>
      <c r="AC13">
        <f t="shared" ref="AC13:AC28" si="33">IF(AND($D13=19,$F13=0,$D13&lt;&gt;""),1,0)</f>
        <v>0</v>
      </c>
      <c r="AE13">
        <f t="shared" ref="AE13:AE28" si="34">IF(AND($P13&lt;&gt;19,$R13&lt;&gt;19,$P13&lt;&gt;""),1,0)</f>
        <v>0</v>
      </c>
      <c r="AF13" s="8">
        <f t="shared" ref="AF13:AF28" si="35">IF($P13&gt;$R13,1,0)</f>
        <v>0</v>
      </c>
      <c r="AG13" s="93">
        <f t="shared" ref="AG13:AG28" si="36">IF(AI13=1,0,IF($R13&gt;$P13,1,0))</f>
        <v>0</v>
      </c>
      <c r="AH13">
        <f t="shared" ref="AH13:AH28" si="37">IF(AND($P13=$R13,$P13&lt;&gt;""),1,0)</f>
        <v>0</v>
      </c>
      <c r="AI13">
        <f t="shared" ref="AI13:AI28" si="38">IF(AND($P13=0,$R13=19,$P13&lt;&gt;""),1,0)</f>
        <v>0</v>
      </c>
      <c r="AJ13">
        <f t="shared" ref="AJ13:AJ28" si="39">IF(AND($P13&lt;&gt;19,$R13&lt;&gt;19,$P13&lt;&gt;""),1,0)</f>
        <v>0</v>
      </c>
      <c r="AK13" s="8">
        <f t="shared" ref="AK13:AK28" si="40">IF($P13&lt;$R13,1,0)</f>
        <v>0</v>
      </c>
      <c r="AL13" s="93">
        <f t="shared" ref="AL13:AL28" si="41">IF(AN13 =1,0,IF($R13&lt;$P13,1,0))</f>
        <v>0</v>
      </c>
      <c r="AM13">
        <f t="shared" ref="AM13:AM28" si="42">IF(AND($P13=$R13,$P13&lt;&gt;""),1,0)</f>
        <v>0</v>
      </c>
      <c r="AN13">
        <f t="shared" ref="AN13:AN28" si="43">IF(AND($P13=19,$R13=0,$P13&lt;&gt;""),1,0)</f>
        <v>0</v>
      </c>
    </row>
    <row r="14" spans="1:61" ht="15" thickBot="1" x14ac:dyDescent="0.35">
      <c r="A14" s="28" t="str">
        <f>C8</f>
        <v>ST MARGUERITE "B"</v>
      </c>
      <c r="B14" s="29" t="s">
        <v>11</v>
      </c>
      <c r="C14" s="35" t="str">
        <f>C9</f>
        <v>BRUYERES"A"</v>
      </c>
      <c r="D14" s="62"/>
      <c r="E14" s="22" t="s">
        <v>12</v>
      </c>
      <c r="F14" s="65"/>
      <c r="M14" s="28" t="str">
        <f>C6</f>
        <v>XERTIGNY</v>
      </c>
      <c r="N14" s="29" t="s">
        <v>11</v>
      </c>
      <c r="O14" s="30" t="str">
        <f>C9</f>
        <v>BRUYERES"A"</v>
      </c>
      <c r="P14" s="62"/>
      <c r="Q14" s="22" t="s">
        <v>12</v>
      </c>
      <c r="R14" s="65"/>
      <c r="T14">
        <f t="shared" si="24"/>
        <v>0</v>
      </c>
      <c r="U14" s="8">
        <f t="shared" si="25"/>
        <v>0</v>
      </c>
      <c r="V14" s="93">
        <f t="shared" si="26"/>
        <v>0</v>
      </c>
      <c r="W14">
        <f t="shared" si="27"/>
        <v>0</v>
      </c>
      <c r="X14" s="91">
        <f t="shared" si="28"/>
        <v>0</v>
      </c>
      <c r="Y14">
        <f t="shared" si="29"/>
        <v>0</v>
      </c>
      <c r="Z14" s="8">
        <f t="shared" si="30"/>
        <v>0</v>
      </c>
      <c r="AA14" s="93">
        <f t="shared" si="31"/>
        <v>0</v>
      </c>
      <c r="AB14">
        <f t="shared" si="32"/>
        <v>0</v>
      </c>
      <c r="AC14">
        <f t="shared" si="33"/>
        <v>0</v>
      </c>
      <c r="AE14">
        <f t="shared" si="34"/>
        <v>0</v>
      </c>
      <c r="AF14" s="8">
        <f t="shared" si="35"/>
        <v>0</v>
      </c>
      <c r="AG14" s="93">
        <f t="shared" si="36"/>
        <v>0</v>
      </c>
      <c r="AH14">
        <f t="shared" si="37"/>
        <v>0</v>
      </c>
      <c r="AI14">
        <f t="shared" si="38"/>
        <v>0</v>
      </c>
      <c r="AJ14">
        <f t="shared" si="39"/>
        <v>0</v>
      </c>
      <c r="AK14" s="8">
        <f t="shared" si="40"/>
        <v>0</v>
      </c>
      <c r="AL14" s="93">
        <f t="shared" si="41"/>
        <v>0</v>
      </c>
      <c r="AM14">
        <f t="shared" si="42"/>
        <v>0</v>
      </c>
      <c r="AN14">
        <f t="shared" si="43"/>
        <v>0</v>
      </c>
    </row>
    <row r="15" spans="1:61" ht="11.25" customHeight="1" thickBot="1" x14ac:dyDescent="0.35">
      <c r="A15" s="2"/>
      <c r="B15" s="3"/>
      <c r="C15" s="3"/>
      <c r="D15" s="4"/>
      <c r="E15" s="5"/>
      <c r="F15" s="77"/>
      <c r="M15" s="6"/>
      <c r="N15" s="6"/>
      <c r="O15" s="6"/>
      <c r="Q15" s="7"/>
      <c r="T15">
        <f t="shared" si="24"/>
        <v>0</v>
      </c>
      <c r="U15" s="8">
        <f t="shared" si="25"/>
        <v>0</v>
      </c>
      <c r="V15" s="93">
        <f t="shared" si="26"/>
        <v>0</v>
      </c>
      <c r="W15">
        <f t="shared" si="27"/>
        <v>0</v>
      </c>
      <c r="X15" s="91">
        <f t="shared" si="28"/>
        <v>0</v>
      </c>
      <c r="Y15">
        <f t="shared" si="29"/>
        <v>0</v>
      </c>
      <c r="Z15" s="8">
        <f t="shared" si="30"/>
        <v>0</v>
      </c>
      <c r="AA15" s="93">
        <f t="shared" si="31"/>
        <v>0</v>
      </c>
      <c r="AB15">
        <f t="shared" si="32"/>
        <v>0</v>
      </c>
      <c r="AC15">
        <f t="shared" si="33"/>
        <v>0</v>
      </c>
      <c r="AE15">
        <f t="shared" si="34"/>
        <v>0</v>
      </c>
      <c r="AF15" s="8">
        <f t="shared" si="35"/>
        <v>0</v>
      </c>
      <c r="AG15" s="93">
        <f t="shared" si="36"/>
        <v>0</v>
      </c>
      <c r="AH15">
        <f t="shared" si="37"/>
        <v>0</v>
      </c>
      <c r="AI15">
        <f t="shared" si="38"/>
        <v>0</v>
      </c>
      <c r="AJ15">
        <f t="shared" si="39"/>
        <v>0</v>
      </c>
      <c r="AK15" s="8">
        <f t="shared" si="40"/>
        <v>0</v>
      </c>
      <c r="AL15" s="93">
        <f t="shared" si="41"/>
        <v>0</v>
      </c>
      <c r="AM15">
        <f t="shared" si="42"/>
        <v>0</v>
      </c>
      <c r="AN15">
        <f t="shared" si="43"/>
        <v>0</v>
      </c>
    </row>
    <row r="16" spans="1:61" ht="15" thickBot="1" x14ac:dyDescent="0.35">
      <c r="A16" s="176" t="s">
        <v>118</v>
      </c>
      <c r="B16" s="177"/>
      <c r="C16" s="177"/>
      <c r="D16" s="177"/>
      <c r="E16" s="177"/>
      <c r="F16" s="178"/>
      <c r="M16" s="176" t="s">
        <v>113</v>
      </c>
      <c r="N16" s="177"/>
      <c r="O16" s="177"/>
      <c r="P16" s="177"/>
      <c r="Q16" s="177"/>
      <c r="R16" s="178"/>
      <c r="T16">
        <f t="shared" si="24"/>
        <v>0</v>
      </c>
      <c r="U16" s="8">
        <f t="shared" si="25"/>
        <v>0</v>
      </c>
      <c r="V16" s="93">
        <f t="shared" si="26"/>
        <v>0</v>
      </c>
      <c r="W16">
        <f t="shared" si="27"/>
        <v>0</v>
      </c>
      <c r="X16" s="91">
        <f t="shared" si="28"/>
        <v>0</v>
      </c>
      <c r="Y16">
        <f t="shared" si="29"/>
        <v>0</v>
      </c>
      <c r="Z16" s="8">
        <f t="shared" si="30"/>
        <v>0</v>
      </c>
      <c r="AA16" s="93">
        <f t="shared" si="31"/>
        <v>0</v>
      </c>
      <c r="AB16">
        <f t="shared" si="32"/>
        <v>0</v>
      </c>
      <c r="AC16">
        <f t="shared" si="33"/>
        <v>0</v>
      </c>
      <c r="AE16">
        <f t="shared" si="34"/>
        <v>0</v>
      </c>
      <c r="AF16" s="8">
        <f t="shared" si="35"/>
        <v>0</v>
      </c>
      <c r="AG16" s="93">
        <f t="shared" si="36"/>
        <v>0</v>
      </c>
      <c r="AH16">
        <f t="shared" si="37"/>
        <v>0</v>
      </c>
      <c r="AI16">
        <f t="shared" si="38"/>
        <v>0</v>
      </c>
      <c r="AJ16">
        <f t="shared" si="39"/>
        <v>0</v>
      </c>
      <c r="AK16" s="8">
        <f t="shared" si="40"/>
        <v>0</v>
      </c>
      <c r="AL16" s="93">
        <f t="shared" si="41"/>
        <v>0</v>
      </c>
      <c r="AM16">
        <f t="shared" si="42"/>
        <v>0</v>
      </c>
      <c r="AN16">
        <f t="shared" si="43"/>
        <v>0</v>
      </c>
    </row>
    <row r="17" spans="1:40" x14ac:dyDescent="0.3">
      <c r="A17" s="23" t="str">
        <f>C4</f>
        <v>VAL D'AJOL "B"</v>
      </c>
      <c r="B17" s="24" t="s">
        <v>11</v>
      </c>
      <c r="C17" s="31" t="str">
        <f>C6</f>
        <v>XERTIGNY</v>
      </c>
      <c r="D17" s="60"/>
      <c r="E17" s="20" t="s">
        <v>12</v>
      </c>
      <c r="F17" s="63"/>
      <c r="M17" s="23" t="str">
        <f>C4</f>
        <v>VAL D'AJOL "B"</v>
      </c>
      <c r="N17" s="24" t="s">
        <v>11</v>
      </c>
      <c r="O17" s="25" t="str">
        <f>C9</f>
        <v>BRUYERES"A"</v>
      </c>
      <c r="P17" s="60"/>
      <c r="Q17" s="20" t="s">
        <v>12</v>
      </c>
      <c r="R17" s="63"/>
      <c r="T17">
        <f t="shared" si="24"/>
        <v>0</v>
      </c>
      <c r="U17" s="8">
        <f t="shared" si="25"/>
        <v>0</v>
      </c>
      <c r="V17" s="93">
        <f t="shared" si="26"/>
        <v>0</v>
      </c>
      <c r="W17">
        <f t="shared" si="27"/>
        <v>0</v>
      </c>
      <c r="X17" s="91">
        <f t="shared" si="28"/>
        <v>0</v>
      </c>
      <c r="Y17">
        <f t="shared" si="29"/>
        <v>0</v>
      </c>
      <c r="Z17" s="8">
        <f t="shared" si="30"/>
        <v>0</v>
      </c>
      <c r="AA17" s="93">
        <f t="shared" si="31"/>
        <v>0</v>
      </c>
      <c r="AB17">
        <f t="shared" si="32"/>
        <v>0</v>
      </c>
      <c r="AC17">
        <f t="shared" si="33"/>
        <v>0</v>
      </c>
      <c r="AE17">
        <f t="shared" si="34"/>
        <v>0</v>
      </c>
      <c r="AF17" s="8">
        <f t="shared" si="35"/>
        <v>0</v>
      </c>
      <c r="AG17" s="93">
        <f t="shared" si="36"/>
        <v>0</v>
      </c>
      <c r="AH17">
        <f t="shared" si="37"/>
        <v>0</v>
      </c>
      <c r="AI17">
        <f t="shared" si="38"/>
        <v>0</v>
      </c>
      <c r="AJ17">
        <f t="shared" si="39"/>
        <v>0</v>
      </c>
      <c r="AK17" s="8">
        <f t="shared" si="40"/>
        <v>0</v>
      </c>
      <c r="AL17" s="93">
        <f t="shared" si="41"/>
        <v>0</v>
      </c>
      <c r="AM17">
        <f t="shared" si="42"/>
        <v>0</v>
      </c>
      <c r="AN17">
        <f t="shared" si="43"/>
        <v>0</v>
      </c>
    </row>
    <row r="18" spans="1:40" x14ac:dyDescent="0.3">
      <c r="A18" s="32" t="str">
        <f>C8</f>
        <v>ST MARGUERITE "B"</v>
      </c>
      <c r="B18" s="33" t="s">
        <v>11</v>
      </c>
      <c r="C18" s="78" t="str">
        <f>C5</f>
        <v>GERARDMER "B"</v>
      </c>
      <c r="D18" s="61"/>
      <c r="E18" s="21" t="s">
        <v>12</v>
      </c>
      <c r="F18" s="64"/>
      <c r="M18" s="32" t="str">
        <f>C5</f>
        <v>GERARDMER "B"</v>
      </c>
      <c r="N18" s="26" t="s">
        <v>11</v>
      </c>
      <c r="O18" s="27" t="str">
        <f>C6</f>
        <v>XERTIGNY</v>
      </c>
      <c r="P18" s="61"/>
      <c r="Q18" s="21" t="s">
        <v>12</v>
      </c>
      <c r="R18" s="64"/>
      <c r="T18">
        <f t="shared" si="24"/>
        <v>0</v>
      </c>
      <c r="U18" s="8">
        <f t="shared" si="25"/>
        <v>0</v>
      </c>
      <c r="V18" s="93">
        <f t="shared" si="26"/>
        <v>0</v>
      </c>
      <c r="W18">
        <f t="shared" si="27"/>
        <v>0</v>
      </c>
      <c r="X18" s="91">
        <f t="shared" si="28"/>
        <v>0</v>
      </c>
      <c r="Y18">
        <f t="shared" si="29"/>
        <v>0</v>
      </c>
      <c r="Z18" s="8">
        <f t="shared" si="30"/>
        <v>0</v>
      </c>
      <c r="AA18" s="93">
        <f t="shared" si="31"/>
        <v>0</v>
      </c>
      <c r="AB18">
        <f t="shared" si="32"/>
        <v>0</v>
      </c>
      <c r="AC18">
        <f t="shared" si="33"/>
        <v>0</v>
      </c>
      <c r="AE18">
        <f t="shared" si="34"/>
        <v>0</v>
      </c>
      <c r="AF18" s="8">
        <f t="shared" si="35"/>
        <v>0</v>
      </c>
      <c r="AG18" s="93">
        <f t="shared" si="36"/>
        <v>0</v>
      </c>
      <c r="AH18">
        <f t="shared" si="37"/>
        <v>0</v>
      </c>
      <c r="AI18">
        <f t="shared" si="38"/>
        <v>0</v>
      </c>
      <c r="AJ18">
        <f t="shared" si="39"/>
        <v>0</v>
      </c>
      <c r="AK18" s="8">
        <f t="shared" si="40"/>
        <v>0</v>
      </c>
      <c r="AL18" s="93">
        <f t="shared" si="41"/>
        <v>0</v>
      </c>
      <c r="AM18">
        <f t="shared" si="42"/>
        <v>0</v>
      </c>
      <c r="AN18">
        <f t="shared" si="43"/>
        <v>0</v>
      </c>
    </row>
    <row r="19" spans="1:40" ht="15" thickBot="1" x14ac:dyDescent="0.35">
      <c r="A19" s="28" t="str">
        <f>C7</f>
        <v>AVIERE "A"</v>
      </c>
      <c r="B19" s="29" t="s">
        <v>11</v>
      </c>
      <c r="C19" s="30" t="str">
        <f>C9</f>
        <v>BRUYERES"A"</v>
      </c>
      <c r="D19" s="62"/>
      <c r="E19" s="22" t="s">
        <v>12</v>
      </c>
      <c r="F19" s="65"/>
      <c r="M19" s="28" t="str">
        <f>C7</f>
        <v>AVIERE "A"</v>
      </c>
      <c r="N19" s="29" t="s">
        <v>11</v>
      </c>
      <c r="O19" s="30" t="str">
        <f>C8</f>
        <v>ST MARGUERITE "B"</v>
      </c>
      <c r="P19" s="62"/>
      <c r="Q19" s="22" t="s">
        <v>12</v>
      </c>
      <c r="R19" s="65"/>
      <c r="T19">
        <f t="shared" si="24"/>
        <v>0</v>
      </c>
      <c r="U19" s="8">
        <f t="shared" si="25"/>
        <v>0</v>
      </c>
      <c r="V19" s="93">
        <f t="shared" si="26"/>
        <v>0</v>
      </c>
      <c r="W19">
        <f t="shared" si="27"/>
        <v>0</v>
      </c>
      <c r="X19" s="91">
        <f t="shared" si="28"/>
        <v>0</v>
      </c>
      <c r="Y19">
        <f t="shared" si="29"/>
        <v>0</v>
      </c>
      <c r="Z19" s="8">
        <f t="shared" si="30"/>
        <v>0</v>
      </c>
      <c r="AA19" s="93">
        <f t="shared" si="31"/>
        <v>0</v>
      </c>
      <c r="AB19">
        <f t="shared" si="32"/>
        <v>0</v>
      </c>
      <c r="AC19">
        <f t="shared" si="33"/>
        <v>0</v>
      </c>
      <c r="AE19">
        <f t="shared" si="34"/>
        <v>0</v>
      </c>
      <c r="AF19" s="8">
        <f t="shared" si="35"/>
        <v>0</v>
      </c>
      <c r="AG19" s="93">
        <f t="shared" si="36"/>
        <v>0</v>
      </c>
      <c r="AH19">
        <f t="shared" si="37"/>
        <v>0</v>
      </c>
      <c r="AI19">
        <f t="shared" si="38"/>
        <v>0</v>
      </c>
      <c r="AJ19">
        <f t="shared" si="39"/>
        <v>0</v>
      </c>
      <c r="AK19" s="8">
        <f t="shared" si="40"/>
        <v>0</v>
      </c>
      <c r="AL19" s="93">
        <f t="shared" si="41"/>
        <v>0</v>
      </c>
      <c r="AM19">
        <f t="shared" si="42"/>
        <v>0</v>
      </c>
      <c r="AN19">
        <f t="shared" si="43"/>
        <v>0</v>
      </c>
    </row>
    <row r="20" spans="1:40" ht="15" thickBot="1" x14ac:dyDescent="0.35">
      <c r="M20" s="6"/>
      <c r="N20" s="6"/>
      <c r="O20" s="6"/>
      <c r="Q20" s="7"/>
      <c r="T20">
        <f t="shared" si="24"/>
        <v>0</v>
      </c>
      <c r="U20" s="8">
        <f t="shared" si="25"/>
        <v>0</v>
      </c>
      <c r="V20" s="93">
        <f t="shared" si="26"/>
        <v>0</v>
      </c>
      <c r="W20">
        <f t="shared" si="27"/>
        <v>0</v>
      </c>
      <c r="X20" s="91">
        <f t="shared" si="28"/>
        <v>0</v>
      </c>
      <c r="Y20">
        <f t="shared" si="29"/>
        <v>0</v>
      </c>
      <c r="Z20" s="8">
        <f t="shared" si="30"/>
        <v>0</v>
      </c>
      <c r="AA20" s="93">
        <f t="shared" si="31"/>
        <v>0</v>
      </c>
      <c r="AB20">
        <f t="shared" si="32"/>
        <v>0</v>
      </c>
      <c r="AC20">
        <f t="shared" si="33"/>
        <v>0</v>
      </c>
      <c r="AE20">
        <f t="shared" si="34"/>
        <v>0</v>
      </c>
      <c r="AF20" s="8">
        <f t="shared" si="35"/>
        <v>0</v>
      </c>
      <c r="AG20" s="93">
        <f t="shared" si="36"/>
        <v>0</v>
      </c>
      <c r="AH20">
        <f t="shared" si="37"/>
        <v>0</v>
      </c>
      <c r="AI20">
        <f t="shared" si="38"/>
        <v>0</v>
      </c>
      <c r="AJ20">
        <f t="shared" si="39"/>
        <v>0</v>
      </c>
      <c r="AK20" s="8">
        <f t="shared" si="40"/>
        <v>0</v>
      </c>
      <c r="AL20" s="93">
        <f t="shared" si="41"/>
        <v>0</v>
      </c>
      <c r="AM20">
        <f t="shared" si="42"/>
        <v>0</v>
      </c>
      <c r="AN20">
        <f t="shared" si="43"/>
        <v>0</v>
      </c>
    </row>
    <row r="21" spans="1:40" ht="15" thickBot="1" x14ac:dyDescent="0.35">
      <c r="A21" s="176" t="s">
        <v>124</v>
      </c>
      <c r="B21" s="177"/>
      <c r="C21" s="177"/>
      <c r="D21" s="177"/>
      <c r="E21" s="177"/>
      <c r="F21" s="178"/>
      <c r="T21">
        <f t="shared" si="24"/>
        <v>0</v>
      </c>
      <c r="U21" s="8">
        <f t="shared" si="25"/>
        <v>0</v>
      </c>
      <c r="V21" s="93">
        <f t="shared" si="26"/>
        <v>0</v>
      </c>
      <c r="W21">
        <f t="shared" si="27"/>
        <v>0</v>
      </c>
      <c r="X21" s="91">
        <f t="shared" si="28"/>
        <v>0</v>
      </c>
      <c r="Y21">
        <f t="shared" si="29"/>
        <v>0</v>
      </c>
      <c r="Z21" s="8">
        <f t="shared" si="30"/>
        <v>0</v>
      </c>
      <c r="AA21" s="93">
        <f t="shared" si="31"/>
        <v>0</v>
      </c>
      <c r="AB21">
        <f t="shared" si="32"/>
        <v>0</v>
      </c>
      <c r="AC21">
        <f t="shared" si="33"/>
        <v>0</v>
      </c>
      <c r="AE21">
        <f t="shared" si="34"/>
        <v>0</v>
      </c>
      <c r="AF21" s="8">
        <f t="shared" si="35"/>
        <v>0</v>
      </c>
      <c r="AG21" s="93">
        <f t="shared" si="36"/>
        <v>0</v>
      </c>
      <c r="AH21">
        <f t="shared" si="37"/>
        <v>0</v>
      </c>
      <c r="AI21">
        <f t="shared" si="38"/>
        <v>0</v>
      </c>
      <c r="AJ21">
        <f t="shared" si="39"/>
        <v>0</v>
      </c>
      <c r="AK21" s="8">
        <f t="shared" si="40"/>
        <v>0</v>
      </c>
      <c r="AL21" s="93">
        <f t="shared" si="41"/>
        <v>0</v>
      </c>
      <c r="AM21">
        <f t="shared" si="42"/>
        <v>0</v>
      </c>
      <c r="AN21">
        <f t="shared" si="43"/>
        <v>0</v>
      </c>
    </row>
    <row r="22" spans="1:40" x14ac:dyDescent="0.3">
      <c r="A22" s="79" t="str">
        <f>C4</f>
        <v>VAL D'AJOL "B"</v>
      </c>
      <c r="B22" s="80" t="s">
        <v>11</v>
      </c>
      <c r="C22" s="81" t="str">
        <f>C7</f>
        <v>AVIERE "A"</v>
      </c>
      <c r="D22" s="60"/>
      <c r="E22" s="83" t="s">
        <v>12</v>
      </c>
      <c r="F22" s="63"/>
      <c r="T22">
        <f t="shared" si="24"/>
        <v>0</v>
      </c>
      <c r="U22" s="8">
        <f t="shared" si="25"/>
        <v>0</v>
      </c>
      <c r="V22" s="93">
        <f t="shared" si="26"/>
        <v>0</v>
      </c>
      <c r="W22">
        <f t="shared" si="27"/>
        <v>0</v>
      </c>
      <c r="X22" s="91">
        <f t="shared" si="28"/>
        <v>0</v>
      </c>
      <c r="Y22">
        <f t="shared" si="29"/>
        <v>0</v>
      </c>
      <c r="Z22" s="8">
        <f t="shared" si="30"/>
        <v>0</v>
      </c>
      <c r="AA22" s="93">
        <f t="shared" si="31"/>
        <v>0</v>
      </c>
      <c r="AB22">
        <f t="shared" si="32"/>
        <v>0</v>
      </c>
      <c r="AC22">
        <f t="shared" si="33"/>
        <v>0</v>
      </c>
      <c r="AE22">
        <f t="shared" si="34"/>
        <v>0</v>
      </c>
      <c r="AF22" s="8">
        <f t="shared" si="35"/>
        <v>0</v>
      </c>
      <c r="AG22" s="93">
        <f t="shared" si="36"/>
        <v>0</v>
      </c>
      <c r="AH22">
        <f t="shared" si="37"/>
        <v>0</v>
      </c>
      <c r="AI22">
        <f t="shared" si="38"/>
        <v>0</v>
      </c>
      <c r="AJ22">
        <f t="shared" si="39"/>
        <v>0</v>
      </c>
      <c r="AK22" s="8">
        <f t="shared" si="40"/>
        <v>0</v>
      </c>
      <c r="AL22" s="93">
        <f t="shared" si="41"/>
        <v>0</v>
      </c>
      <c r="AM22">
        <f t="shared" si="42"/>
        <v>0</v>
      </c>
      <c r="AN22">
        <f t="shared" si="43"/>
        <v>0</v>
      </c>
    </row>
    <row r="23" spans="1:40" x14ac:dyDescent="0.3">
      <c r="A23" s="32" t="str">
        <f>C5</f>
        <v>GERARDMER "B"</v>
      </c>
      <c r="B23" s="26" t="s">
        <v>11</v>
      </c>
      <c r="C23" s="27" t="str">
        <f>C9</f>
        <v>BRUYERES"A"</v>
      </c>
      <c r="D23" s="61"/>
      <c r="E23" s="84" t="s">
        <v>12</v>
      </c>
      <c r="F23" s="64"/>
      <c r="T23">
        <f t="shared" si="24"/>
        <v>0</v>
      </c>
      <c r="U23" s="8">
        <f t="shared" si="25"/>
        <v>0</v>
      </c>
      <c r="V23" s="93">
        <f t="shared" si="26"/>
        <v>0</v>
      </c>
      <c r="W23">
        <f t="shared" si="27"/>
        <v>0</v>
      </c>
      <c r="X23" s="91">
        <f t="shared" si="28"/>
        <v>0</v>
      </c>
      <c r="Y23">
        <f t="shared" si="29"/>
        <v>0</v>
      </c>
      <c r="Z23" s="8">
        <f t="shared" si="30"/>
        <v>0</v>
      </c>
      <c r="AA23" s="93">
        <f t="shared" si="31"/>
        <v>0</v>
      </c>
      <c r="AB23">
        <f t="shared" si="32"/>
        <v>0</v>
      </c>
      <c r="AC23">
        <f t="shared" si="33"/>
        <v>0</v>
      </c>
      <c r="AE23">
        <f t="shared" si="34"/>
        <v>0</v>
      </c>
      <c r="AF23" s="8">
        <f t="shared" si="35"/>
        <v>0</v>
      </c>
      <c r="AG23" s="93">
        <f t="shared" si="36"/>
        <v>0</v>
      </c>
      <c r="AH23">
        <f t="shared" si="37"/>
        <v>0</v>
      </c>
      <c r="AI23">
        <f t="shared" si="38"/>
        <v>0</v>
      </c>
      <c r="AJ23">
        <f t="shared" si="39"/>
        <v>0</v>
      </c>
      <c r="AK23" s="8">
        <f t="shared" si="40"/>
        <v>0</v>
      </c>
      <c r="AL23" s="93">
        <f t="shared" si="41"/>
        <v>0</v>
      </c>
      <c r="AM23">
        <f t="shared" si="42"/>
        <v>0</v>
      </c>
      <c r="AN23">
        <f t="shared" si="43"/>
        <v>0</v>
      </c>
    </row>
    <row r="24" spans="1:40" ht="15" thickBot="1" x14ac:dyDescent="0.35">
      <c r="A24" s="28" t="str">
        <f>C6</f>
        <v>XERTIGNY</v>
      </c>
      <c r="B24" s="29" t="s">
        <v>11</v>
      </c>
      <c r="C24" s="30" t="str">
        <f>C8</f>
        <v>ST MARGUERITE "B"</v>
      </c>
      <c r="D24" s="62"/>
      <c r="E24" s="85" t="s">
        <v>12</v>
      </c>
      <c r="F24" s="65"/>
      <c r="T24">
        <f t="shared" si="24"/>
        <v>0</v>
      </c>
      <c r="U24" s="8">
        <f t="shared" si="25"/>
        <v>0</v>
      </c>
      <c r="V24" s="93">
        <f t="shared" si="26"/>
        <v>0</v>
      </c>
      <c r="W24">
        <f t="shared" si="27"/>
        <v>0</v>
      </c>
      <c r="X24" s="91">
        <f t="shared" si="28"/>
        <v>0</v>
      </c>
      <c r="Y24">
        <f t="shared" si="29"/>
        <v>0</v>
      </c>
      <c r="Z24" s="8">
        <f t="shared" si="30"/>
        <v>0</v>
      </c>
      <c r="AA24" s="93">
        <f t="shared" si="31"/>
        <v>0</v>
      </c>
      <c r="AB24">
        <f t="shared" si="32"/>
        <v>0</v>
      </c>
      <c r="AC24">
        <f t="shared" si="33"/>
        <v>0</v>
      </c>
      <c r="AE24">
        <f t="shared" si="34"/>
        <v>0</v>
      </c>
      <c r="AF24" s="8">
        <f t="shared" si="35"/>
        <v>0</v>
      </c>
      <c r="AG24" s="93">
        <f t="shared" si="36"/>
        <v>0</v>
      </c>
      <c r="AH24">
        <f t="shared" si="37"/>
        <v>0</v>
      </c>
      <c r="AI24">
        <f t="shared" si="38"/>
        <v>0</v>
      </c>
      <c r="AJ24">
        <f t="shared" si="39"/>
        <v>0</v>
      </c>
      <c r="AK24" s="8">
        <f t="shared" si="40"/>
        <v>0</v>
      </c>
      <c r="AL24" s="93">
        <f t="shared" si="41"/>
        <v>0</v>
      </c>
      <c r="AM24">
        <f t="shared" si="42"/>
        <v>0</v>
      </c>
      <c r="AN24">
        <f t="shared" si="43"/>
        <v>0</v>
      </c>
    </row>
    <row r="25" spans="1:40" x14ac:dyDescent="0.3">
      <c r="M25" s="47"/>
      <c r="T25">
        <f t="shared" si="24"/>
        <v>0</v>
      </c>
      <c r="U25" s="8">
        <f t="shared" si="25"/>
        <v>0</v>
      </c>
      <c r="V25" s="93">
        <f t="shared" si="26"/>
        <v>0</v>
      </c>
      <c r="W25">
        <f t="shared" si="27"/>
        <v>0</v>
      </c>
      <c r="X25" s="91">
        <f t="shared" si="28"/>
        <v>0</v>
      </c>
      <c r="Y25">
        <f t="shared" si="29"/>
        <v>0</v>
      </c>
      <c r="Z25" s="8">
        <f t="shared" si="30"/>
        <v>0</v>
      </c>
      <c r="AA25" s="93">
        <f t="shared" si="31"/>
        <v>0</v>
      </c>
      <c r="AB25">
        <f t="shared" si="32"/>
        <v>0</v>
      </c>
      <c r="AC25">
        <f t="shared" si="33"/>
        <v>0</v>
      </c>
      <c r="AE25">
        <f t="shared" si="34"/>
        <v>0</v>
      </c>
      <c r="AF25" s="8">
        <f t="shared" si="35"/>
        <v>0</v>
      </c>
      <c r="AG25" s="93">
        <f t="shared" si="36"/>
        <v>0</v>
      </c>
      <c r="AH25">
        <f t="shared" si="37"/>
        <v>0</v>
      </c>
      <c r="AI25">
        <f t="shared" si="38"/>
        <v>0</v>
      </c>
      <c r="AJ25">
        <f t="shared" si="39"/>
        <v>0</v>
      </c>
      <c r="AK25" s="8">
        <f t="shared" si="40"/>
        <v>0</v>
      </c>
      <c r="AL25" s="93">
        <f t="shared" si="41"/>
        <v>0</v>
      </c>
      <c r="AM25">
        <f t="shared" si="42"/>
        <v>0</v>
      </c>
      <c r="AN25">
        <f t="shared" si="43"/>
        <v>0</v>
      </c>
    </row>
    <row r="26" spans="1:40" x14ac:dyDescent="0.3">
      <c r="A26" s="37"/>
      <c r="B26" s="37"/>
      <c r="C26" s="37"/>
      <c r="D26" s="37"/>
      <c r="E26" s="37"/>
      <c r="F26" s="38"/>
      <c r="M26" s="47"/>
      <c r="T26">
        <f t="shared" si="24"/>
        <v>0</v>
      </c>
      <c r="U26" s="8">
        <f t="shared" si="25"/>
        <v>0</v>
      </c>
      <c r="V26" s="93">
        <f t="shared" si="26"/>
        <v>0</v>
      </c>
      <c r="W26">
        <f t="shared" si="27"/>
        <v>0</v>
      </c>
      <c r="X26" s="91">
        <f t="shared" si="28"/>
        <v>0</v>
      </c>
      <c r="Y26">
        <f t="shared" si="29"/>
        <v>0</v>
      </c>
      <c r="Z26" s="8">
        <f t="shared" si="30"/>
        <v>0</v>
      </c>
      <c r="AA26" s="93">
        <f t="shared" si="31"/>
        <v>0</v>
      </c>
      <c r="AB26">
        <f t="shared" si="32"/>
        <v>0</v>
      </c>
      <c r="AC26">
        <f t="shared" si="33"/>
        <v>0</v>
      </c>
      <c r="AE26">
        <f t="shared" si="34"/>
        <v>0</v>
      </c>
      <c r="AF26" s="8">
        <f t="shared" si="35"/>
        <v>0</v>
      </c>
      <c r="AG26" s="93">
        <f t="shared" si="36"/>
        <v>0</v>
      </c>
      <c r="AH26">
        <f t="shared" si="37"/>
        <v>0</v>
      </c>
      <c r="AI26">
        <f t="shared" si="38"/>
        <v>0</v>
      </c>
      <c r="AJ26">
        <f t="shared" si="39"/>
        <v>0</v>
      </c>
      <c r="AK26" s="8">
        <f t="shared" si="40"/>
        <v>0</v>
      </c>
      <c r="AL26" s="93">
        <f t="shared" si="41"/>
        <v>0</v>
      </c>
      <c r="AM26">
        <f t="shared" si="42"/>
        <v>0</v>
      </c>
      <c r="AN26">
        <f t="shared" si="43"/>
        <v>0</v>
      </c>
    </row>
    <row r="27" spans="1:40" x14ac:dyDescent="0.3">
      <c r="A27" s="37"/>
      <c r="B27" s="37"/>
      <c r="C27" s="37"/>
      <c r="D27" s="37"/>
      <c r="E27" s="37"/>
      <c r="F27" s="38"/>
      <c r="M27" s="47"/>
      <c r="T27">
        <f t="shared" si="24"/>
        <v>0</v>
      </c>
      <c r="U27" s="8">
        <f t="shared" si="25"/>
        <v>0</v>
      </c>
      <c r="V27" s="93">
        <f t="shared" si="26"/>
        <v>0</v>
      </c>
      <c r="W27">
        <f t="shared" si="27"/>
        <v>0</v>
      </c>
      <c r="X27" s="91">
        <f t="shared" si="28"/>
        <v>0</v>
      </c>
      <c r="Y27">
        <f t="shared" si="29"/>
        <v>0</v>
      </c>
      <c r="Z27" s="8">
        <f t="shared" si="30"/>
        <v>0</v>
      </c>
      <c r="AA27" s="93">
        <f t="shared" si="31"/>
        <v>0</v>
      </c>
      <c r="AB27">
        <f t="shared" si="32"/>
        <v>0</v>
      </c>
      <c r="AC27">
        <f t="shared" si="33"/>
        <v>0</v>
      </c>
      <c r="AE27">
        <f t="shared" si="34"/>
        <v>0</v>
      </c>
      <c r="AF27" s="8">
        <f t="shared" si="35"/>
        <v>0</v>
      </c>
      <c r="AG27" s="93">
        <f t="shared" si="36"/>
        <v>0</v>
      </c>
      <c r="AH27">
        <f t="shared" si="37"/>
        <v>0</v>
      </c>
      <c r="AI27">
        <f t="shared" si="38"/>
        <v>0</v>
      </c>
      <c r="AJ27">
        <f t="shared" si="39"/>
        <v>0</v>
      </c>
      <c r="AK27" s="8">
        <f t="shared" si="40"/>
        <v>0</v>
      </c>
      <c r="AL27" s="93">
        <f t="shared" si="41"/>
        <v>0</v>
      </c>
      <c r="AM27">
        <f t="shared" si="42"/>
        <v>0</v>
      </c>
      <c r="AN27">
        <f t="shared" si="43"/>
        <v>0</v>
      </c>
    </row>
    <row r="28" spans="1:40" x14ac:dyDescent="0.3">
      <c r="T28">
        <f t="shared" si="24"/>
        <v>0</v>
      </c>
      <c r="U28" s="8">
        <f t="shared" si="25"/>
        <v>0</v>
      </c>
      <c r="V28" s="93">
        <f t="shared" si="26"/>
        <v>0</v>
      </c>
      <c r="W28">
        <f t="shared" si="27"/>
        <v>0</v>
      </c>
      <c r="X28" s="91">
        <f t="shared" si="28"/>
        <v>0</v>
      </c>
      <c r="Y28">
        <f t="shared" si="29"/>
        <v>0</v>
      </c>
      <c r="Z28" s="8">
        <f t="shared" si="30"/>
        <v>0</v>
      </c>
      <c r="AA28" s="93">
        <f t="shared" si="31"/>
        <v>0</v>
      </c>
      <c r="AB28">
        <f t="shared" si="32"/>
        <v>0</v>
      </c>
      <c r="AC28">
        <f t="shared" si="33"/>
        <v>0</v>
      </c>
      <c r="AE28">
        <f t="shared" si="34"/>
        <v>0</v>
      </c>
      <c r="AF28" s="8">
        <f t="shared" si="35"/>
        <v>0</v>
      </c>
      <c r="AG28" s="93">
        <f t="shared" si="36"/>
        <v>0</v>
      </c>
      <c r="AH28">
        <f t="shared" si="37"/>
        <v>0</v>
      </c>
      <c r="AI28">
        <f t="shared" si="38"/>
        <v>0</v>
      </c>
      <c r="AJ28">
        <f t="shared" si="39"/>
        <v>0</v>
      </c>
      <c r="AK28" s="8">
        <f t="shared" si="40"/>
        <v>0</v>
      </c>
      <c r="AL28" s="93">
        <f t="shared" si="41"/>
        <v>0</v>
      </c>
      <c r="AM28">
        <f t="shared" si="42"/>
        <v>0</v>
      </c>
      <c r="AN28">
        <f t="shared" si="43"/>
        <v>0</v>
      </c>
    </row>
    <row r="29" spans="1:40" x14ac:dyDescent="0.3">
      <c r="U29" s="8"/>
      <c r="V29" s="8"/>
      <c r="Z29" s="8"/>
      <c r="AA29" s="8"/>
      <c r="AF29" s="8"/>
      <c r="AG29" s="8"/>
      <c r="AK29" s="8"/>
      <c r="AL29" s="8"/>
    </row>
  </sheetData>
  <sheetProtection algorithmName="SHA-512" hashValue="IGUrQDUNQ55dGSr1Mf54JQ53O3SZhFqQbRy90vsQGbxwOD5rlxM0NHGYLLKhYuhyhKFvZyMVwzGa/ixe2qWv+w==" saltValue="zsbBVRDxC1+jMl3dDZ/L5g==" spinCount="100000" sheet="1" selectLockedCells="1"/>
  <mergeCells count="17">
    <mergeCell ref="AJ10:AN10"/>
    <mergeCell ref="A1:R1"/>
    <mergeCell ref="N3:P3"/>
    <mergeCell ref="N4:O4"/>
    <mergeCell ref="N5:O5"/>
    <mergeCell ref="N6:O6"/>
    <mergeCell ref="N7:O7"/>
    <mergeCell ref="N8:O8"/>
    <mergeCell ref="N9:O9"/>
    <mergeCell ref="T10:X10"/>
    <mergeCell ref="Y10:AC10"/>
    <mergeCell ref="AE10:AI10"/>
    <mergeCell ref="A11:F11"/>
    <mergeCell ref="M11:R11"/>
    <mergeCell ref="A16:F16"/>
    <mergeCell ref="M16:R16"/>
    <mergeCell ref="A21:F21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M35"/>
  <sheetViews>
    <sheetView showGridLines="0" workbookViewId="0">
      <selection activeCell="A3" sqref="A3:A6"/>
    </sheetView>
  </sheetViews>
  <sheetFormatPr baseColWidth="10" defaultRowHeight="14.4" x14ac:dyDescent="0.3"/>
  <cols>
    <col min="1" max="1" width="18.6640625" customWidth="1"/>
    <col min="2" max="2" width="7.6640625" customWidth="1"/>
    <col min="3" max="3" width="18.6640625" customWidth="1"/>
    <col min="4" max="8" width="3.6640625" customWidth="1"/>
    <col min="9" max="9" width="4.44140625" customWidth="1"/>
    <col min="10" max="10" width="4.5546875" customWidth="1"/>
    <col min="11" max="11" width="4.6640625" customWidth="1"/>
    <col min="12" max="12" width="3.6640625" customWidth="1"/>
    <col min="13" max="13" width="18.6640625" customWidth="1"/>
    <col min="14" max="14" width="7.6640625" customWidth="1"/>
    <col min="15" max="15" width="18.6640625" customWidth="1"/>
    <col min="16" max="16" width="3.6640625" customWidth="1"/>
    <col min="17" max="17" width="4.6640625" customWidth="1"/>
    <col min="18" max="18" width="4.88671875" customWidth="1"/>
    <col min="19" max="19" width="11.44140625" hidden="1" customWidth="1"/>
    <col min="20" max="20" width="6.109375" hidden="1" customWidth="1"/>
    <col min="21" max="21" width="2.33203125" hidden="1" customWidth="1"/>
    <col min="22" max="23" width="2.44140625" hidden="1" customWidth="1"/>
    <col min="24" max="25" width="2" hidden="1" customWidth="1"/>
    <col min="26" max="26" width="2.33203125" hidden="1" customWidth="1"/>
    <col min="27" max="27" width="2.44140625" hidden="1" customWidth="1"/>
    <col min="28" max="28" width="2.5546875" hidden="1" customWidth="1"/>
    <col min="29" max="29" width="2" hidden="1" customWidth="1"/>
    <col min="30" max="30" width="4.88671875" hidden="1" customWidth="1"/>
    <col min="31" max="31" width="2" hidden="1" customWidth="1"/>
    <col min="32" max="32" width="2.33203125" hidden="1" customWidth="1"/>
    <col min="33" max="33" width="2.44140625" hidden="1" customWidth="1"/>
    <col min="34" max="34" width="2.5546875" hidden="1" customWidth="1"/>
    <col min="35" max="36" width="2" hidden="1" customWidth="1"/>
    <col min="37" max="37" width="2.33203125" hidden="1" customWidth="1"/>
    <col min="38" max="38" width="2.44140625" hidden="1" customWidth="1"/>
    <col min="39" max="39" width="2.5546875" hidden="1" customWidth="1"/>
    <col min="40" max="41" width="2" hidden="1" customWidth="1"/>
    <col min="42" max="42" width="14" hidden="1" customWidth="1"/>
    <col min="43" max="43" width="2" hidden="1" customWidth="1"/>
    <col min="44" max="44" width="3.44140625" hidden="1" customWidth="1"/>
    <col min="45" max="45" width="3.6640625" hidden="1" customWidth="1"/>
    <col min="46" max="46" width="8.88671875" hidden="1" customWidth="1"/>
    <col min="47" max="47" width="11.21875" hidden="1" customWidth="1"/>
    <col min="48" max="48" width="2.109375" hidden="1" customWidth="1"/>
    <col min="49" max="53" width="8" hidden="1" customWidth="1"/>
    <col min="54" max="56" width="8.109375" hidden="1" customWidth="1"/>
    <col min="57" max="57" width="3.88671875" hidden="1" customWidth="1"/>
    <col min="58" max="58" width="10.33203125" hidden="1" customWidth="1"/>
    <col min="59" max="59" width="9.88671875" hidden="1" customWidth="1"/>
    <col min="60" max="60" width="2" hidden="1" customWidth="1"/>
    <col min="61" max="61" width="15.21875" hidden="1" customWidth="1"/>
    <col min="62" max="62" width="8" hidden="1" customWidth="1"/>
    <col min="63" max="63" width="11.44140625" hidden="1" customWidth="1"/>
    <col min="64" max="64" width="0" hidden="1" customWidth="1"/>
    <col min="65" max="65" width="17.33203125" customWidth="1"/>
  </cols>
  <sheetData>
    <row r="1" spans="1:63" ht="23.4" thickBot="1" x14ac:dyDescent="0.35">
      <c r="A1" s="180" t="s">
        <v>35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2"/>
      <c r="AW1" s="42">
        <v>1</v>
      </c>
      <c r="AX1" s="42">
        <v>2</v>
      </c>
      <c r="AY1" s="42">
        <v>3</v>
      </c>
      <c r="AZ1" s="42">
        <v>4</v>
      </c>
      <c r="BA1" s="42">
        <v>5</v>
      </c>
      <c r="BB1" s="42">
        <v>6</v>
      </c>
      <c r="BC1" s="42">
        <v>7</v>
      </c>
      <c r="BD1" s="42">
        <v>8</v>
      </c>
    </row>
    <row r="2" spans="1:63" ht="9.75" customHeight="1" thickBot="1" x14ac:dyDescent="0.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AW2" s="42">
        <f t="shared" ref="AW2:BD2" si="0">MAX(AW4:AW11)</f>
        <v>10008</v>
      </c>
      <c r="AX2" s="43">
        <f t="shared" si="0"/>
        <v>10007</v>
      </c>
      <c r="AY2" s="42">
        <f t="shared" si="0"/>
        <v>10006</v>
      </c>
      <c r="AZ2" s="42">
        <f t="shared" si="0"/>
        <v>10005</v>
      </c>
      <c r="BA2" s="42">
        <f t="shared" si="0"/>
        <v>10004</v>
      </c>
      <c r="BB2" s="42">
        <f t="shared" si="0"/>
        <v>10003</v>
      </c>
      <c r="BC2" s="42">
        <f t="shared" si="0"/>
        <v>10002</v>
      </c>
      <c r="BD2" s="42">
        <f t="shared" si="0"/>
        <v>10001</v>
      </c>
    </row>
    <row r="3" spans="1:63" ht="15.75" customHeight="1" thickBot="1" x14ac:dyDescent="0.35">
      <c r="A3" s="175" t="s">
        <v>135</v>
      </c>
      <c r="B3" s="9"/>
      <c r="C3" s="96" t="s">
        <v>0</v>
      </c>
      <c r="D3" s="97" t="s">
        <v>1</v>
      </c>
      <c r="E3" s="98" t="s">
        <v>2</v>
      </c>
      <c r="F3" s="98" t="s">
        <v>3</v>
      </c>
      <c r="G3" s="98" t="s">
        <v>4</v>
      </c>
      <c r="H3" s="99" t="s">
        <v>5</v>
      </c>
      <c r="I3" s="97" t="s">
        <v>6</v>
      </c>
      <c r="J3" s="100" t="s">
        <v>7</v>
      </c>
      <c r="K3" s="101" t="s">
        <v>8</v>
      </c>
      <c r="L3" s="100" t="s">
        <v>9</v>
      </c>
      <c r="M3" s="9"/>
      <c r="N3" s="188" t="s">
        <v>10</v>
      </c>
      <c r="O3" s="189"/>
      <c r="P3" s="190"/>
      <c r="Q3" s="97" t="s">
        <v>9</v>
      </c>
      <c r="R3" s="100" t="s">
        <v>8</v>
      </c>
      <c r="S3">
        <f>COUNT(P4:P11)</f>
        <v>8</v>
      </c>
      <c r="AR3" t="s">
        <v>9</v>
      </c>
      <c r="AS3" t="s">
        <v>8</v>
      </c>
      <c r="AT3" t="s">
        <v>16</v>
      </c>
      <c r="AU3" t="s">
        <v>20</v>
      </c>
      <c r="BF3" t="s">
        <v>19</v>
      </c>
      <c r="BG3" t="s">
        <v>18</v>
      </c>
      <c r="BI3" t="s">
        <v>17</v>
      </c>
      <c r="BJ3" t="s">
        <v>9</v>
      </c>
      <c r="BK3" t="s">
        <v>8</v>
      </c>
    </row>
    <row r="4" spans="1:63" x14ac:dyDescent="0.3">
      <c r="A4" s="38" t="s">
        <v>136</v>
      </c>
      <c r="C4" s="161" t="s">
        <v>85</v>
      </c>
      <c r="D4" s="102">
        <f t="shared" ref="D4:H11" si="1">SUMIF($A$14:$A$199,$C4,T$14:T$199)+SUMIF($C$14:$C$199,$C4,Y$14:Y$199)+SUMIF($M$14:$M$199,$C4,AE$14:AE$199)+SUMIF($O$14:$O$199,$C4,AJ$14:AJ$199)</f>
        <v>0</v>
      </c>
      <c r="E4" s="103">
        <f t="shared" si="1"/>
        <v>0</v>
      </c>
      <c r="F4" s="103">
        <f t="shared" si="1"/>
        <v>0</v>
      </c>
      <c r="G4" s="103">
        <f t="shared" si="1"/>
        <v>0</v>
      </c>
      <c r="H4" s="104">
        <f t="shared" si="1"/>
        <v>0</v>
      </c>
      <c r="I4" s="105">
        <f t="shared" ref="I4:I11" si="2">SUMIF($A$14:$A$199,$C4,$D$14:$D$199)+SUMIF($C$14:$C$199,$C4,$F$14:$F$199)+SUMIF($M$14:$M$199,$C4,$P$14:$P$199)+SUMIF($O$14:$O$199,$C4,$R$14:$R$199)</f>
        <v>0</v>
      </c>
      <c r="J4" s="106">
        <f t="shared" ref="J4:J11" si="3">SUMIF($A$14:$A$199,$C4,$F$14:$F$199)+SUMIF($C$14:$C$199,$C4,$D$14:$D$199)+SUMIF($M$14:$M$199,$C4,$R$14:$R$199)+SUMIF($O$14:$O$199,$C4,$P$14:$P$199)</f>
        <v>0</v>
      </c>
      <c r="K4" s="13">
        <f>SUM(I4-J4)</f>
        <v>0</v>
      </c>
      <c r="L4" s="10">
        <f>SUM(E4+E4+E4+F4+G4+G4)</f>
        <v>0</v>
      </c>
      <c r="N4" s="191" t="str">
        <f>IF($D$14="","",BI4)</f>
        <v/>
      </c>
      <c r="O4" s="192"/>
      <c r="P4" s="163">
        <v>1</v>
      </c>
      <c r="Q4" s="164">
        <f t="shared" ref="Q4:R11" ca="1" si="4">BJ4</f>
        <v>0</v>
      </c>
      <c r="R4" s="165">
        <f t="shared" ca="1" si="4"/>
        <v>0</v>
      </c>
      <c r="S4">
        <f t="shared" ref="S4:S11" si="5">COUNTIF($T$4:$T$11,"&lt;="&amp;T4)</f>
        <v>8</v>
      </c>
      <c r="T4">
        <f>L4*10000+K4</f>
        <v>0</v>
      </c>
      <c r="U4">
        <f>$S$3-S4+1</f>
        <v>1</v>
      </c>
      <c r="AP4" t="str">
        <f ca="1">BI4</f>
        <v>AVIERE "B"</v>
      </c>
      <c r="AR4" s="46">
        <f>L4</f>
        <v>0</v>
      </c>
      <c r="AS4" s="46">
        <f>K4</f>
        <v>0</v>
      </c>
      <c r="AT4" s="46">
        <v>1</v>
      </c>
      <c r="AU4" s="41">
        <f>AR4*1000000+(1000+AS4)*10+AT4</f>
        <v>10001</v>
      </c>
      <c r="AW4">
        <f>AU4</f>
        <v>10001</v>
      </c>
      <c r="AX4">
        <f>IF(AW4=$AW$2,0,AW4)</f>
        <v>10001</v>
      </c>
      <c r="AY4">
        <f>IF(AX4=$AX$2,0,AX4)</f>
        <v>10001</v>
      </c>
      <c r="AZ4">
        <f>IF(AY4=$AY$2,0,AY4)</f>
        <v>10001</v>
      </c>
      <c r="BA4">
        <f>IF(AZ4=$AZ$2,0,AZ4)</f>
        <v>10001</v>
      </c>
      <c r="BB4">
        <f>IF(BA4=$BA$2,0,BA4)</f>
        <v>10001</v>
      </c>
      <c r="BC4">
        <f>IF(BB4=$BB$2,0,BB4)</f>
        <v>10001</v>
      </c>
      <c r="BD4">
        <f>IF(BC4=$BC$2,0,BC4)</f>
        <v>10001</v>
      </c>
      <c r="BF4" t="s">
        <v>21</v>
      </c>
      <c r="BG4" s="44">
        <f>MATCH($AW$2,$AU$4:AU11,0)</f>
        <v>8</v>
      </c>
      <c r="BI4" s="40" t="str">
        <f ca="1">OFFSET($C$4,BG4-1,0,1,1)</f>
        <v>AVIERE "B"</v>
      </c>
      <c r="BJ4" s="45">
        <f ca="1">OFFSET($L$4,BG4-1,0,1,1)</f>
        <v>0</v>
      </c>
      <c r="BK4" s="45">
        <f ca="1">OFFSET($K$4,BG4-1,0,1,1)</f>
        <v>0</v>
      </c>
    </row>
    <row r="5" spans="1:63" x14ac:dyDescent="0.3">
      <c r="A5" s="38" t="s">
        <v>137</v>
      </c>
      <c r="C5" s="114" t="s">
        <v>131</v>
      </c>
      <c r="D5" s="107">
        <f t="shared" si="1"/>
        <v>0</v>
      </c>
      <c r="E5" s="108">
        <f t="shared" si="1"/>
        <v>0</v>
      </c>
      <c r="F5" s="108">
        <f t="shared" si="1"/>
        <v>0</v>
      </c>
      <c r="G5" s="108">
        <f t="shared" si="1"/>
        <v>0</v>
      </c>
      <c r="H5" s="109">
        <f t="shared" si="1"/>
        <v>0</v>
      </c>
      <c r="I5" s="110">
        <f t="shared" si="2"/>
        <v>0</v>
      </c>
      <c r="J5" s="111">
        <f t="shared" si="3"/>
        <v>0</v>
      </c>
      <c r="K5" s="112">
        <f t="shared" ref="K5:K11" si="6">SUM(I5-J5)</f>
        <v>0</v>
      </c>
      <c r="L5" s="113">
        <f t="shared" ref="L5:L11" si="7">SUM(E5+E5+E5+F5+G5+G5)</f>
        <v>0</v>
      </c>
      <c r="N5" s="193" t="str">
        <f t="shared" ref="N5:N11" si="8">IF($D$14="","",BI5)</f>
        <v/>
      </c>
      <c r="O5" s="194"/>
      <c r="P5" s="166">
        <v>2</v>
      </c>
      <c r="Q5" s="167">
        <f t="shared" ca="1" si="4"/>
        <v>0</v>
      </c>
      <c r="R5" s="168">
        <f t="shared" ca="1" si="4"/>
        <v>0</v>
      </c>
      <c r="S5">
        <f t="shared" si="5"/>
        <v>8</v>
      </c>
      <c r="T5">
        <f t="shared" ref="T5:T11" si="9">L5*10000+K5</f>
        <v>0</v>
      </c>
      <c r="U5">
        <f t="shared" ref="U5:U11" si="10">$S$3-S5+1</f>
        <v>1</v>
      </c>
      <c r="AP5" t="str">
        <f t="shared" ref="AP5:AP11" ca="1" si="11">BI5</f>
        <v>GOLBEY "C"</v>
      </c>
      <c r="AR5" s="46">
        <f t="shared" ref="AR5:AR11" si="12">L5</f>
        <v>0</v>
      </c>
      <c r="AS5" s="46">
        <f t="shared" ref="AS5:AS11" si="13">K5</f>
        <v>0</v>
      </c>
      <c r="AT5" s="46">
        <v>2</v>
      </c>
      <c r="AU5" s="41">
        <f t="shared" ref="AU5:AU11" si="14">AR5*1000000+(1000+AS5)*10+AT5</f>
        <v>10002</v>
      </c>
      <c r="AW5">
        <f t="shared" ref="AW5:AW11" si="15">AU5</f>
        <v>10002</v>
      </c>
      <c r="AX5">
        <f t="shared" ref="AX5:AX11" si="16">IF(AW5=$AW$2,0,AW5)</f>
        <v>10002</v>
      </c>
      <c r="AY5">
        <f t="shared" ref="AY5:AY11" si="17">IF(AX5=$AX$2,0,AX5)</f>
        <v>10002</v>
      </c>
      <c r="AZ5">
        <f t="shared" ref="AZ5:AZ11" si="18">IF(AY5=$AY$2,0,AY5)</f>
        <v>10002</v>
      </c>
      <c r="BA5">
        <f t="shared" ref="BA5:BA11" si="19">IF(AZ5=$AZ$2,0,AZ5)</f>
        <v>10002</v>
      </c>
      <c r="BB5">
        <f t="shared" ref="BB5:BB11" si="20">IF(BA5=$BA$2,0,BA5)</f>
        <v>10002</v>
      </c>
      <c r="BC5">
        <f>IF(BB5=$BB$2,0,BB5)</f>
        <v>10002</v>
      </c>
      <c r="BD5">
        <f>IF(BC5=$BC$2,0,BC5)</f>
        <v>0</v>
      </c>
      <c r="BF5" t="s">
        <v>22</v>
      </c>
      <c r="BG5" s="44">
        <f>MATCH($AX$2,$AU$4:AU11,0)</f>
        <v>7</v>
      </c>
      <c r="BI5" s="40" t="str">
        <f t="shared" ref="BI5:BI11" ca="1" si="21">OFFSET($C$4,BG5-1,0,1,1)</f>
        <v>GOLBEY "C"</v>
      </c>
      <c r="BJ5" s="45">
        <f t="shared" ref="BJ5:BJ11" ca="1" si="22">OFFSET($L$4,BG5-1,0,1,1)</f>
        <v>0</v>
      </c>
      <c r="BK5" s="45">
        <f t="shared" ref="BK5:BK11" ca="1" si="23">OFFSET($K$4,BG5-1,0,1,1)</f>
        <v>0</v>
      </c>
    </row>
    <row r="6" spans="1:63" x14ac:dyDescent="0.3">
      <c r="A6" s="38" t="s">
        <v>138</v>
      </c>
      <c r="C6" s="114" t="s">
        <v>86</v>
      </c>
      <c r="D6" s="107">
        <f t="shared" si="1"/>
        <v>0</v>
      </c>
      <c r="E6" s="108">
        <f t="shared" si="1"/>
        <v>0</v>
      </c>
      <c r="F6" s="108">
        <f t="shared" si="1"/>
        <v>0</v>
      </c>
      <c r="G6" s="108">
        <f t="shared" si="1"/>
        <v>0</v>
      </c>
      <c r="H6" s="109">
        <f t="shared" si="1"/>
        <v>0</v>
      </c>
      <c r="I6" s="110">
        <f t="shared" si="2"/>
        <v>0</v>
      </c>
      <c r="J6" s="111">
        <f t="shared" si="3"/>
        <v>0</v>
      </c>
      <c r="K6" s="112">
        <f t="shared" si="6"/>
        <v>0</v>
      </c>
      <c r="L6" s="113">
        <f t="shared" si="7"/>
        <v>0</v>
      </c>
      <c r="N6" s="193" t="str">
        <f t="shared" si="8"/>
        <v/>
      </c>
      <c r="O6" s="194"/>
      <c r="P6" s="166">
        <v>3</v>
      </c>
      <c r="Q6" s="167">
        <f t="shared" ca="1" si="4"/>
        <v>0</v>
      </c>
      <c r="R6" s="168">
        <f t="shared" ca="1" si="4"/>
        <v>0</v>
      </c>
      <c r="S6">
        <f t="shared" si="5"/>
        <v>8</v>
      </c>
      <c r="T6">
        <f t="shared" si="9"/>
        <v>0</v>
      </c>
      <c r="U6">
        <f t="shared" si="10"/>
        <v>1</v>
      </c>
      <c r="AP6" t="str">
        <f t="shared" ca="1" si="11"/>
        <v>ST NABORD "B"</v>
      </c>
      <c r="AR6" s="46">
        <f t="shared" si="12"/>
        <v>0</v>
      </c>
      <c r="AS6" s="46">
        <f t="shared" si="13"/>
        <v>0</v>
      </c>
      <c r="AT6" s="46">
        <v>3</v>
      </c>
      <c r="AU6" s="41">
        <f t="shared" si="14"/>
        <v>10003</v>
      </c>
      <c r="AW6">
        <f t="shared" si="15"/>
        <v>10003</v>
      </c>
      <c r="AX6">
        <f t="shared" si="16"/>
        <v>10003</v>
      </c>
      <c r="AY6">
        <f t="shared" si="17"/>
        <v>10003</v>
      </c>
      <c r="AZ6">
        <f t="shared" si="18"/>
        <v>10003</v>
      </c>
      <c r="BA6">
        <f t="shared" si="19"/>
        <v>10003</v>
      </c>
      <c r="BB6">
        <f t="shared" si="20"/>
        <v>10003</v>
      </c>
      <c r="BC6">
        <f>IF(BB6=$BB$2,0,BB6)</f>
        <v>0</v>
      </c>
      <c r="BD6">
        <f>IF(BC6=$BC$2,0,BC6)</f>
        <v>0</v>
      </c>
      <c r="BF6" t="s">
        <v>23</v>
      </c>
      <c r="BG6" s="44">
        <f>MATCH($AY$2,$AU$4:AU11,0)</f>
        <v>6</v>
      </c>
      <c r="BI6" s="40" t="str">
        <f t="shared" ca="1" si="21"/>
        <v>ST NABORD "B"</v>
      </c>
      <c r="BJ6" s="45">
        <f t="shared" ca="1" si="22"/>
        <v>0</v>
      </c>
      <c r="BK6" s="45">
        <f t="shared" ca="1" si="23"/>
        <v>0</v>
      </c>
    </row>
    <row r="7" spans="1:63" x14ac:dyDescent="0.3">
      <c r="C7" s="114" t="s">
        <v>87</v>
      </c>
      <c r="D7" s="107">
        <f t="shared" si="1"/>
        <v>0</v>
      </c>
      <c r="E7" s="108">
        <f t="shared" si="1"/>
        <v>0</v>
      </c>
      <c r="F7" s="108">
        <f t="shared" si="1"/>
        <v>0</v>
      </c>
      <c r="G7" s="108">
        <f t="shared" si="1"/>
        <v>0</v>
      </c>
      <c r="H7" s="109">
        <f t="shared" si="1"/>
        <v>0</v>
      </c>
      <c r="I7" s="110">
        <f t="shared" si="2"/>
        <v>0</v>
      </c>
      <c r="J7" s="111">
        <f t="shared" si="3"/>
        <v>0</v>
      </c>
      <c r="K7" s="112">
        <f t="shared" si="6"/>
        <v>0</v>
      </c>
      <c r="L7" s="113">
        <f t="shared" si="7"/>
        <v>0</v>
      </c>
      <c r="N7" s="193" t="str">
        <f t="shared" si="8"/>
        <v/>
      </c>
      <c r="O7" s="194"/>
      <c r="P7" s="166">
        <v>4</v>
      </c>
      <c r="Q7" s="167">
        <f t="shared" ca="1" si="4"/>
        <v>0</v>
      </c>
      <c r="R7" s="168">
        <f t="shared" ca="1" si="4"/>
        <v>0</v>
      </c>
      <c r="S7">
        <f t="shared" si="5"/>
        <v>8</v>
      </c>
      <c r="T7">
        <f t="shared" si="9"/>
        <v>0</v>
      </c>
      <c r="U7">
        <f t="shared" si="10"/>
        <v>1</v>
      </c>
      <c r="AP7" t="str">
        <f t="shared" ca="1" si="11"/>
        <v xml:space="preserve">VDR "C" </v>
      </c>
      <c r="AR7" s="46">
        <f t="shared" si="12"/>
        <v>0</v>
      </c>
      <c r="AS7" s="46">
        <f t="shared" si="13"/>
        <v>0</v>
      </c>
      <c r="AT7" s="46">
        <v>4</v>
      </c>
      <c r="AU7" s="41">
        <f t="shared" si="14"/>
        <v>10004</v>
      </c>
      <c r="AW7">
        <f t="shared" si="15"/>
        <v>10004</v>
      </c>
      <c r="AX7">
        <f t="shared" si="16"/>
        <v>10004</v>
      </c>
      <c r="AY7">
        <f t="shared" si="17"/>
        <v>10004</v>
      </c>
      <c r="AZ7">
        <f t="shared" si="18"/>
        <v>10004</v>
      </c>
      <c r="BA7">
        <f t="shared" si="19"/>
        <v>10004</v>
      </c>
      <c r="BB7">
        <f t="shared" si="20"/>
        <v>0</v>
      </c>
      <c r="BC7">
        <f t="shared" ref="BC7:BC11" si="24">IF(BB7=$BB$2,0,BB7)</f>
        <v>0</v>
      </c>
      <c r="BD7">
        <f t="shared" ref="BD7:BD11" si="25">IF(BC7=$BC$2,0,BC7)</f>
        <v>0</v>
      </c>
      <c r="BF7" t="s">
        <v>25</v>
      </c>
      <c r="BG7" s="44">
        <f>MATCH($AZ$2,$AU$4:AU11,0)</f>
        <v>5</v>
      </c>
      <c r="BI7" s="40" t="str">
        <f t="shared" ca="1" si="21"/>
        <v xml:space="preserve">VDR "C" </v>
      </c>
      <c r="BJ7" s="45">
        <f t="shared" ca="1" si="22"/>
        <v>0</v>
      </c>
      <c r="BK7" s="45">
        <f t="shared" ca="1" si="23"/>
        <v>0</v>
      </c>
    </row>
    <row r="8" spans="1:63" x14ac:dyDescent="0.3">
      <c r="C8" s="114" t="s">
        <v>88</v>
      </c>
      <c r="D8" s="107">
        <f t="shared" si="1"/>
        <v>0</v>
      </c>
      <c r="E8" s="108">
        <f t="shared" si="1"/>
        <v>0</v>
      </c>
      <c r="F8" s="108">
        <f t="shared" si="1"/>
        <v>0</v>
      </c>
      <c r="G8" s="108">
        <f t="shared" si="1"/>
        <v>0</v>
      </c>
      <c r="H8" s="109">
        <f t="shared" si="1"/>
        <v>0</v>
      </c>
      <c r="I8" s="110">
        <f t="shared" si="2"/>
        <v>0</v>
      </c>
      <c r="J8" s="111">
        <f t="shared" si="3"/>
        <v>0</v>
      </c>
      <c r="K8" s="112">
        <f t="shared" si="6"/>
        <v>0</v>
      </c>
      <c r="L8" s="113">
        <f t="shared" si="7"/>
        <v>0</v>
      </c>
      <c r="N8" s="193" t="str">
        <f t="shared" si="8"/>
        <v/>
      </c>
      <c r="O8" s="194"/>
      <c r="P8" s="166">
        <v>5</v>
      </c>
      <c r="Q8" s="167">
        <f t="shared" ca="1" si="4"/>
        <v>0</v>
      </c>
      <c r="R8" s="168">
        <f t="shared" ca="1" si="4"/>
        <v>0</v>
      </c>
      <c r="S8">
        <f t="shared" si="5"/>
        <v>8</v>
      </c>
      <c r="T8">
        <f t="shared" si="9"/>
        <v>0</v>
      </c>
      <c r="U8">
        <f t="shared" si="10"/>
        <v>1</v>
      </c>
      <c r="AP8" t="str">
        <f t="shared" ca="1" si="11"/>
        <v>RAON L'ETAPE "C"</v>
      </c>
      <c r="AR8" s="46">
        <f t="shared" si="12"/>
        <v>0</v>
      </c>
      <c r="AS8" s="46">
        <f t="shared" si="13"/>
        <v>0</v>
      </c>
      <c r="AT8" s="46">
        <v>5</v>
      </c>
      <c r="AU8" s="41">
        <f t="shared" si="14"/>
        <v>10005</v>
      </c>
      <c r="AW8">
        <f t="shared" si="15"/>
        <v>10005</v>
      </c>
      <c r="AX8">
        <f t="shared" si="16"/>
        <v>10005</v>
      </c>
      <c r="AY8">
        <f t="shared" si="17"/>
        <v>10005</v>
      </c>
      <c r="AZ8">
        <f t="shared" si="18"/>
        <v>10005</v>
      </c>
      <c r="BA8">
        <f t="shared" si="19"/>
        <v>0</v>
      </c>
      <c r="BB8">
        <f t="shared" si="20"/>
        <v>0</v>
      </c>
      <c r="BC8">
        <f t="shared" si="24"/>
        <v>0</v>
      </c>
      <c r="BD8">
        <f t="shared" si="25"/>
        <v>0</v>
      </c>
      <c r="BF8" t="s">
        <v>24</v>
      </c>
      <c r="BG8" s="44">
        <f>MATCH($BA$2,$AU$4:AU11,0)</f>
        <v>4</v>
      </c>
      <c r="BI8" s="40" t="str">
        <f t="shared" ca="1" si="21"/>
        <v>RAON L'ETAPE "C"</v>
      </c>
      <c r="BJ8" s="45">
        <f t="shared" ca="1" si="22"/>
        <v>0</v>
      </c>
      <c r="BK8" s="45">
        <f t="shared" ca="1" si="23"/>
        <v>0</v>
      </c>
    </row>
    <row r="9" spans="1:63" x14ac:dyDescent="0.3">
      <c r="C9" s="114" t="s">
        <v>89</v>
      </c>
      <c r="D9" s="107">
        <f t="shared" si="1"/>
        <v>0</v>
      </c>
      <c r="E9" s="108">
        <f t="shared" si="1"/>
        <v>0</v>
      </c>
      <c r="F9" s="108">
        <f t="shared" si="1"/>
        <v>0</v>
      </c>
      <c r="G9" s="108">
        <f t="shared" si="1"/>
        <v>0</v>
      </c>
      <c r="H9" s="109">
        <f t="shared" si="1"/>
        <v>0</v>
      </c>
      <c r="I9" s="110">
        <f t="shared" si="2"/>
        <v>0</v>
      </c>
      <c r="J9" s="111">
        <f t="shared" si="3"/>
        <v>0</v>
      </c>
      <c r="K9" s="112">
        <f t="shared" si="6"/>
        <v>0</v>
      </c>
      <c r="L9" s="113">
        <f t="shared" si="7"/>
        <v>0</v>
      </c>
      <c r="N9" s="193" t="str">
        <f t="shared" si="8"/>
        <v/>
      </c>
      <c r="O9" s="194"/>
      <c r="P9" s="166">
        <v>6</v>
      </c>
      <c r="Q9" s="167">
        <f t="shared" ca="1" si="4"/>
        <v>0</v>
      </c>
      <c r="R9" s="168">
        <f t="shared" ca="1" si="4"/>
        <v>0</v>
      </c>
      <c r="S9">
        <f t="shared" si="5"/>
        <v>8</v>
      </c>
      <c r="T9">
        <f t="shared" si="9"/>
        <v>0</v>
      </c>
      <c r="U9">
        <f t="shared" si="10"/>
        <v>1</v>
      </c>
      <c r="V9" s="8"/>
      <c r="W9" s="8"/>
      <c r="AP9" t="str">
        <f t="shared" ca="1" si="11"/>
        <v>AYDOILLES "B"</v>
      </c>
      <c r="AR9" s="46">
        <f t="shared" si="12"/>
        <v>0</v>
      </c>
      <c r="AS9" s="46">
        <f t="shared" si="13"/>
        <v>0</v>
      </c>
      <c r="AT9" s="46">
        <v>6</v>
      </c>
      <c r="AU9" s="41">
        <f t="shared" si="14"/>
        <v>10006</v>
      </c>
      <c r="AW9">
        <f t="shared" si="15"/>
        <v>10006</v>
      </c>
      <c r="AX9">
        <f t="shared" si="16"/>
        <v>10006</v>
      </c>
      <c r="AY9">
        <f t="shared" si="17"/>
        <v>10006</v>
      </c>
      <c r="AZ9">
        <f t="shared" si="18"/>
        <v>0</v>
      </c>
      <c r="BA9">
        <f t="shared" si="19"/>
        <v>0</v>
      </c>
      <c r="BB9">
        <f t="shared" si="20"/>
        <v>0</v>
      </c>
      <c r="BC9">
        <f t="shared" si="24"/>
        <v>0</v>
      </c>
      <c r="BD9">
        <f t="shared" si="25"/>
        <v>0</v>
      </c>
      <c r="BF9" t="s">
        <v>26</v>
      </c>
      <c r="BG9" s="44">
        <f>MATCH($BB$2,$AU$4:AU11,0)</f>
        <v>3</v>
      </c>
      <c r="BI9" s="40" t="str">
        <f t="shared" ca="1" si="21"/>
        <v>AYDOILLES "B"</v>
      </c>
      <c r="BJ9" s="45">
        <f t="shared" ca="1" si="22"/>
        <v>0</v>
      </c>
      <c r="BK9" s="45">
        <f t="shared" ca="1" si="23"/>
        <v>0</v>
      </c>
    </row>
    <row r="10" spans="1:63" x14ac:dyDescent="0.3">
      <c r="C10" s="114" t="s">
        <v>129</v>
      </c>
      <c r="D10" s="115">
        <f t="shared" si="1"/>
        <v>0</v>
      </c>
      <c r="E10" s="116">
        <f t="shared" si="1"/>
        <v>0</v>
      </c>
      <c r="F10" s="116">
        <f t="shared" si="1"/>
        <v>0</v>
      </c>
      <c r="G10" s="116">
        <f t="shared" si="1"/>
        <v>0</v>
      </c>
      <c r="H10" s="117">
        <v>0</v>
      </c>
      <c r="I10" s="118">
        <f t="shared" si="2"/>
        <v>0</v>
      </c>
      <c r="J10" s="119">
        <f t="shared" si="3"/>
        <v>0</v>
      </c>
      <c r="K10" s="120">
        <f t="shared" si="6"/>
        <v>0</v>
      </c>
      <c r="L10" s="121">
        <f t="shared" si="7"/>
        <v>0</v>
      </c>
      <c r="N10" s="193" t="str">
        <f t="shared" si="8"/>
        <v/>
      </c>
      <c r="O10" s="194"/>
      <c r="P10" s="166">
        <v>7</v>
      </c>
      <c r="Q10" s="167">
        <f t="shared" ca="1" si="4"/>
        <v>0</v>
      </c>
      <c r="R10" s="168">
        <f t="shared" ca="1" si="4"/>
        <v>0</v>
      </c>
      <c r="S10">
        <f t="shared" si="5"/>
        <v>8</v>
      </c>
      <c r="T10">
        <f t="shared" si="9"/>
        <v>0</v>
      </c>
      <c r="U10">
        <f t="shared" si="10"/>
        <v>1</v>
      </c>
      <c r="V10" s="8"/>
      <c r="W10" s="8"/>
      <c r="AP10" t="str">
        <f t="shared" ca="1" si="11"/>
        <v>BRUYERES "B"</v>
      </c>
      <c r="AR10" s="46">
        <f t="shared" si="12"/>
        <v>0</v>
      </c>
      <c r="AS10" s="46">
        <f t="shared" si="13"/>
        <v>0</v>
      </c>
      <c r="AT10" s="46">
        <v>7</v>
      </c>
      <c r="AU10" s="41">
        <f t="shared" si="14"/>
        <v>10007</v>
      </c>
      <c r="AW10">
        <f t="shared" si="15"/>
        <v>10007</v>
      </c>
      <c r="AX10">
        <f t="shared" si="16"/>
        <v>10007</v>
      </c>
      <c r="AY10">
        <f t="shared" si="17"/>
        <v>0</v>
      </c>
      <c r="AZ10">
        <f t="shared" si="18"/>
        <v>0</v>
      </c>
      <c r="BA10">
        <f t="shared" si="19"/>
        <v>0</v>
      </c>
      <c r="BB10">
        <f t="shared" si="20"/>
        <v>0</v>
      </c>
      <c r="BC10">
        <f t="shared" si="24"/>
        <v>0</v>
      </c>
      <c r="BD10">
        <f t="shared" si="25"/>
        <v>0</v>
      </c>
      <c r="BF10" t="s">
        <v>127</v>
      </c>
      <c r="BG10" s="44">
        <f>MATCH($BC$2,$AU$4:AU11,0)</f>
        <v>2</v>
      </c>
      <c r="BI10" s="40" t="str">
        <f t="shared" ca="1" si="21"/>
        <v>BRUYERES "B"</v>
      </c>
      <c r="BJ10" s="45">
        <f t="shared" ca="1" si="22"/>
        <v>0</v>
      </c>
      <c r="BK10" s="45">
        <f t="shared" ca="1" si="23"/>
        <v>0</v>
      </c>
    </row>
    <row r="11" spans="1:63" ht="15" thickBot="1" x14ac:dyDescent="0.35">
      <c r="C11" s="162" t="s">
        <v>94</v>
      </c>
      <c r="D11" s="122">
        <f t="shared" si="1"/>
        <v>0</v>
      </c>
      <c r="E11" s="123">
        <f t="shared" si="1"/>
        <v>0</v>
      </c>
      <c r="F11" s="123">
        <f t="shared" si="1"/>
        <v>0</v>
      </c>
      <c r="G11" s="123">
        <f t="shared" si="1"/>
        <v>0</v>
      </c>
      <c r="H11" s="124">
        <f t="shared" si="1"/>
        <v>0</v>
      </c>
      <c r="I11" s="125">
        <f t="shared" si="2"/>
        <v>0</v>
      </c>
      <c r="J11" s="126">
        <f t="shared" si="3"/>
        <v>0</v>
      </c>
      <c r="K11" s="127">
        <f t="shared" si="6"/>
        <v>0</v>
      </c>
      <c r="L11" s="12">
        <f t="shared" si="7"/>
        <v>0</v>
      </c>
      <c r="N11" s="186" t="str">
        <f t="shared" si="8"/>
        <v/>
      </c>
      <c r="O11" s="187"/>
      <c r="P11" s="169">
        <v>8</v>
      </c>
      <c r="Q11" s="170">
        <f t="shared" ca="1" si="4"/>
        <v>0</v>
      </c>
      <c r="R11" s="171">
        <f t="shared" ca="1" si="4"/>
        <v>0</v>
      </c>
      <c r="S11">
        <f t="shared" si="5"/>
        <v>8</v>
      </c>
      <c r="T11">
        <f t="shared" si="9"/>
        <v>0</v>
      </c>
      <c r="U11">
        <f t="shared" si="10"/>
        <v>1</v>
      </c>
      <c r="V11" s="8"/>
      <c r="W11" s="8"/>
      <c r="AP11" t="str">
        <f t="shared" ca="1" si="11"/>
        <v>VAL D'AJOL "C"</v>
      </c>
      <c r="AR11" s="46">
        <f t="shared" si="12"/>
        <v>0</v>
      </c>
      <c r="AS11" s="46">
        <f t="shared" si="13"/>
        <v>0</v>
      </c>
      <c r="AT11" s="46">
        <v>8</v>
      </c>
      <c r="AU11" s="41">
        <f t="shared" si="14"/>
        <v>10008</v>
      </c>
      <c r="AW11">
        <f t="shared" si="15"/>
        <v>10008</v>
      </c>
      <c r="AX11">
        <f t="shared" si="16"/>
        <v>0</v>
      </c>
      <c r="AY11">
        <f t="shared" si="17"/>
        <v>0</v>
      </c>
      <c r="AZ11">
        <f t="shared" si="18"/>
        <v>0</v>
      </c>
      <c r="BA11">
        <f t="shared" si="19"/>
        <v>0</v>
      </c>
      <c r="BB11">
        <f t="shared" si="20"/>
        <v>0</v>
      </c>
      <c r="BC11">
        <f t="shared" si="24"/>
        <v>0</v>
      </c>
      <c r="BD11">
        <f t="shared" si="25"/>
        <v>0</v>
      </c>
      <c r="BF11" t="s">
        <v>128</v>
      </c>
      <c r="BG11" s="44">
        <f>MATCH($BD$2,$AU$4:AU11,0)</f>
        <v>1</v>
      </c>
      <c r="BI11" s="40" t="str">
        <f t="shared" ca="1" si="21"/>
        <v>VAL D'AJOL "C"</v>
      </c>
      <c r="BJ11" s="45">
        <f t="shared" ca="1" si="22"/>
        <v>0</v>
      </c>
      <c r="BK11" s="45">
        <f t="shared" ca="1" si="23"/>
        <v>0</v>
      </c>
    </row>
    <row r="12" spans="1:63" ht="15" thickBot="1" x14ac:dyDescent="0.35">
      <c r="C12" s="1"/>
      <c r="F12" s="37"/>
      <c r="G12" s="37"/>
      <c r="H12" s="37"/>
      <c r="I12" s="37"/>
      <c r="J12" s="37"/>
      <c r="K12" s="37"/>
      <c r="L12" s="37"/>
      <c r="M12" s="37"/>
      <c r="T12" s="179" t="s">
        <v>14</v>
      </c>
      <c r="U12" s="179"/>
      <c r="V12" s="179"/>
      <c r="W12" s="179"/>
      <c r="X12" s="179"/>
      <c r="Y12" s="179" t="s">
        <v>15</v>
      </c>
      <c r="Z12" s="179"/>
      <c r="AA12" s="179"/>
      <c r="AB12" s="179"/>
      <c r="AC12" s="179"/>
      <c r="AE12" s="179" t="s">
        <v>14</v>
      </c>
      <c r="AF12" s="179"/>
      <c r="AG12" s="179"/>
      <c r="AH12" s="179"/>
      <c r="AI12" s="179"/>
      <c r="AJ12" s="179" t="s">
        <v>15</v>
      </c>
      <c r="AK12" s="179"/>
      <c r="AL12" s="179"/>
      <c r="AM12" s="179"/>
      <c r="AN12" s="179"/>
    </row>
    <row r="13" spans="1:63" ht="15" thickBot="1" x14ac:dyDescent="0.35">
      <c r="A13" s="176" t="s">
        <v>116</v>
      </c>
      <c r="B13" s="177"/>
      <c r="C13" s="177"/>
      <c r="D13" s="177"/>
      <c r="E13" s="177"/>
      <c r="F13" s="178"/>
      <c r="M13" s="176" t="s">
        <v>125</v>
      </c>
      <c r="N13" s="177"/>
      <c r="O13" s="177"/>
      <c r="P13" s="177"/>
      <c r="Q13" s="177"/>
      <c r="R13" s="178"/>
      <c r="T13" s="89" t="s">
        <v>1</v>
      </c>
      <c r="U13" t="s">
        <v>13</v>
      </c>
      <c r="V13" s="90" t="s">
        <v>3</v>
      </c>
      <c r="W13" t="s">
        <v>4</v>
      </c>
      <c r="X13" s="91" t="s">
        <v>5</v>
      </c>
      <c r="Y13" s="41" t="s">
        <v>1</v>
      </c>
      <c r="Z13" s="41" t="s">
        <v>13</v>
      </c>
      <c r="AA13" s="41" t="s">
        <v>3</v>
      </c>
      <c r="AB13" s="41" t="s">
        <v>4</v>
      </c>
      <c r="AC13" s="41" t="s">
        <v>5</v>
      </c>
      <c r="AE13" t="s">
        <v>1</v>
      </c>
      <c r="AF13" t="s">
        <v>13</v>
      </c>
      <c r="AG13" t="s">
        <v>3</v>
      </c>
      <c r="AH13" t="s">
        <v>4</v>
      </c>
      <c r="AI13" t="s">
        <v>5</v>
      </c>
      <c r="AJ13" s="92" t="s">
        <v>1</v>
      </c>
      <c r="AK13" s="41" t="s">
        <v>13</v>
      </c>
      <c r="AL13" s="41" t="s">
        <v>3</v>
      </c>
      <c r="AM13" s="41" t="s">
        <v>4</v>
      </c>
      <c r="AN13" s="41" t="s">
        <v>5</v>
      </c>
    </row>
    <row r="14" spans="1:63" x14ac:dyDescent="0.3">
      <c r="A14" s="48" t="str">
        <f>C4</f>
        <v>VAL D'AJOL "C"</v>
      </c>
      <c r="B14" s="128" t="s">
        <v>11</v>
      </c>
      <c r="C14" s="129" t="str">
        <f>C5</f>
        <v>BRUYERES "B"</v>
      </c>
      <c r="D14" s="130"/>
      <c r="E14" s="20" t="s">
        <v>12</v>
      </c>
      <c r="F14" s="131"/>
      <c r="M14" s="48" t="str">
        <f>C4</f>
        <v>VAL D'AJOL "C"</v>
      </c>
      <c r="N14" s="128" t="s">
        <v>11</v>
      </c>
      <c r="O14" s="129" t="str">
        <f>C8</f>
        <v xml:space="preserve">VDR "C" </v>
      </c>
      <c r="P14" s="130"/>
      <c r="Q14" s="20" t="s">
        <v>12</v>
      </c>
      <c r="R14" s="131"/>
      <c r="T14">
        <f>IF(AND($D14&lt;&gt;19,$F14&lt;&gt;19,$D14&lt;&gt;""),1,0)</f>
        <v>0</v>
      </c>
      <c r="U14" s="8">
        <f>IF($D14&gt;$F14,1,0)</f>
        <v>0</v>
      </c>
      <c r="V14" s="93">
        <f>IF(X14 =1,0, IF($F14&gt;$D14,1,0))</f>
        <v>0</v>
      </c>
      <c r="W14">
        <f>IF(AND($D14=$F14,$D14&lt;&gt;""),1,0)</f>
        <v>0</v>
      </c>
      <c r="X14" s="91">
        <f>IF(AND($D14=0,$F14=19,$D14&lt;&gt;""),1,0)</f>
        <v>0</v>
      </c>
      <c r="Y14">
        <f>IF(AND($D14&lt;&gt;19,$F14&lt;&gt;19,$D14&lt;&gt;""),1,0)</f>
        <v>0</v>
      </c>
      <c r="Z14" s="8">
        <f>IF($D14&lt;$F14,1,0)</f>
        <v>0</v>
      </c>
      <c r="AA14" s="93">
        <f>IF(AC14=1,0,IF($F14&lt;$D14,1,0))</f>
        <v>0</v>
      </c>
      <c r="AB14">
        <f>IF(AND($D14=$F14,$D14&lt;&gt;""),1,0)</f>
        <v>0</v>
      </c>
      <c r="AC14">
        <f>IF(AND($D14=19,$F14=0,$D14&lt;&gt;""),1,0)</f>
        <v>0</v>
      </c>
      <c r="AE14">
        <f>IF(AND($P14&lt;&gt;19,$R14&lt;&gt;19,$P14&lt;&gt;""),1,0)</f>
        <v>0</v>
      </c>
      <c r="AF14" s="8">
        <f>IF($P14&gt;$R14,1,0)</f>
        <v>0</v>
      </c>
      <c r="AG14" s="93">
        <f>IF(AI14=1,0,IF($R14&gt;$P14,1,0))</f>
        <v>0</v>
      </c>
      <c r="AH14">
        <f>IF(AND($P14=$R14,$P14&lt;&gt;""),1,0)</f>
        <v>0</v>
      </c>
      <c r="AI14">
        <f>IF(AND($P14=0,$R14=19,$P14&lt;&gt;""),1,0)</f>
        <v>0</v>
      </c>
      <c r="AJ14">
        <f>IF(AND($P14&lt;&gt;19,$R14&lt;&gt;19,$P14&lt;&gt;""),1,0)</f>
        <v>0</v>
      </c>
      <c r="AK14" s="8">
        <f>IF($P14&lt;$R14,1,0)</f>
        <v>0</v>
      </c>
      <c r="AL14" s="93">
        <f>IF(AN14 =1,0,IF($R14&lt;$P14,1,0))</f>
        <v>0</v>
      </c>
      <c r="AM14">
        <f>IF(AND($P14=$R14,$P14&lt;&gt;""),1,0)</f>
        <v>0</v>
      </c>
      <c r="AN14">
        <f>IF(AND($P14=19,$R14=0,$P14&lt;&gt;""),1,0)</f>
        <v>0</v>
      </c>
    </row>
    <row r="15" spans="1:63" x14ac:dyDescent="0.3">
      <c r="A15" s="132" t="str">
        <f>C6</f>
        <v>AYDOILLES "B"</v>
      </c>
      <c r="B15" s="133" t="s">
        <v>11</v>
      </c>
      <c r="C15" s="134" t="str">
        <f>C7</f>
        <v>RAON L'ETAPE "C"</v>
      </c>
      <c r="D15" s="135"/>
      <c r="E15" s="21" t="s">
        <v>12</v>
      </c>
      <c r="F15" s="136"/>
      <c r="M15" s="137" t="str">
        <f>C5</f>
        <v>BRUYERES "B"</v>
      </c>
      <c r="N15" s="138" t="s">
        <v>11</v>
      </c>
      <c r="O15" s="134" t="str">
        <f>C7</f>
        <v>RAON L'ETAPE "C"</v>
      </c>
      <c r="P15" s="135"/>
      <c r="Q15" s="21" t="s">
        <v>12</v>
      </c>
      <c r="R15" s="136"/>
      <c r="T15">
        <f t="shared" ref="T15:T35" si="26">IF(AND($D15&lt;&gt;19,$F15&lt;&gt;19,$D15&lt;&gt;""),1,0)</f>
        <v>0</v>
      </c>
      <c r="U15" s="8">
        <f t="shared" ref="U15:U35" si="27">IF($D15&gt;$F15,1,0)</f>
        <v>0</v>
      </c>
      <c r="V15" s="93">
        <f t="shared" ref="V15:V35" si="28">IF(X15 =1,0, IF($F15&gt;$D15,1,0))</f>
        <v>0</v>
      </c>
      <c r="W15">
        <f t="shared" ref="W15:W35" si="29">IF(AND($D15=$F15,$D15&lt;&gt;""),1,0)</f>
        <v>0</v>
      </c>
      <c r="X15" s="91">
        <f t="shared" ref="X15:X35" si="30">IF(AND($D15=0,$F15=19,$D15&lt;&gt;""),1,0)</f>
        <v>0</v>
      </c>
      <c r="Y15">
        <f t="shared" ref="Y15:Y35" si="31">IF(AND($D15&lt;&gt;19,$F15&lt;&gt;19,$D15&lt;&gt;""),1,0)</f>
        <v>0</v>
      </c>
      <c r="Z15" s="8">
        <f t="shared" ref="Z15:Z35" si="32">IF($D15&lt;$F15,1,0)</f>
        <v>0</v>
      </c>
      <c r="AA15" s="93">
        <f t="shared" ref="AA15:AA35" si="33">IF(AC15=1,0,IF($F15&lt;$D15,1,0))</f>
        <v>0</v>
      </c>
      <c r="AB15">
        <f t="shared" ref="AB15:AB35" si="34">IF(AND($D15=$F15,$D15&lt;&gt;""),1,0)</f>
        <v>0</v>
      </c>
      <c r="AC15">
        <f t="shared" ref="AC15:AC35" si="35">IF(AND($D15=19,$F15=0,$D15&lt;&gt;""),1,0)</f>
        <v>0</v>
      </c>
      <c r="AE15">
        <f t="shared" ref="AE15:AE35" si="36">IF(AND($P15&lt;&gt;19,$R15&lt;&gt;19,$P15&lt;&gt;""),1,0)</f>
        <v>0</v>
      </c>
      <c r="AF15" s="8">
        <f t="shared" ref="AF15:AF35" si="37">IF($P15&gt;$R15,1,0)</f>
        <v>0</v>
      </c>
      <c r="AG15" s="93">
        <f t="shared" ref="AG15:AG35" si="38">IF(AI15=1,0,IF($R15&gt;$P15,1,0))</f>
        <v>0</v>
      </c>
      <c r="AH15">
        <f t="shared" ref="AH15:AH35" si="39">IF(AND($P15=$R15,$P15&lt;&gt;""),1,0)</f>
        <v>0</v>
      </c>
      <c r="AI15">
        <f t="shared" ref="AI15:AI35" si="40">IF(AND($P15=0,$R15=19,$P15&lt;&gt;""),1,0)</f>
        <v>0</v>
      </c>
      <c r="AJ15">
        <f t="shared" ref="AJ15:AJ35" si="41">IF(AND($P15&lt;&gt;19,$R15&lt;&gt;19,$P15&lt;&gt;""),1,0)</f>
        <v>0</v>
      </c>
      <c r="AK15" s="8">
        <f t="shared" ref="AK15:AK35" si="42">IF($P15&lt;$R15,1,0)</f>
        <v>0</v>
      </c>
      <c r="AL15" s="93">
        <f t="shared" ref="AL15:AL35" si="43">IF(AN15 =1,0,IF($R15&lt;$P15,1,0))</f>
        <v>0</v>
      </c>
      <c r="AM15">
        <f t="shared" ref="AM15:AM35" si="44">IF(AND($P15=$R15,$P15&lt;&gt;""),1,0)</f>
        <v>0</v>
      </c>
      <c r="AN15">
        <f t="shared" ref="AN15:AN35" si="45">IF(AND($P15=19,$R15=0,$P15&lt;&gt;""),1,0)</f>
        <v>0</v>
      </c>
    </row>
    <row r="16" spans="1:63" x14ac:dyDescent="0.3">
      <c r="A16" s="139" t="str">
        <f>C8</f>
        <v xml:space="preserve">VDR "C" </v>
      </c>
      <c r="B16" s="133" t="s">
        <v>11</v>
      </c>
      <c r="C16" s="134" t="str">
        <f>C9</f>
        <v>ST NABORD "B"</v>
      </c>
      <c r="D16" s="135"/>
      <c r="E16" s="21" t="s">
        <v>12</v>
      </c>
      <c r="F16" s="136"/>
      <c r="M16" s="132" t="str">
        <f>C10</f>
        <v>GOLBEY "C"</v>
      </c>
      <c r="N16" s="133" t="s">
        <v>11</v>
      </c>
      <c r="O16" s="140" t="str">
        <f>C9</f>
        <v>ST NABORD "B"</v>
      </c>
      <c r="P16" s="135"/>
      <c r="Q16" s="21" t="s">
        <v>12</v>
      </c>
      <c r="R16" s="136"/>
      <c r="T16">
        <f t="shared" si="26"/>
        <v>0</v>
      </c>
      <c r="U16" s="8">
        <f t="shared" si="27"/>
        <v>0</v>
      </c>
      <c r="V16" s="93">
        <f t="shared" si="28"/>
        <v>0</v>
      </c>
      <c r="W16">
        <f t="shared" si="29"/>
        <v>0</v>
      </c>
      <c r="X16" s="91">
        <f t="shared" si="30"/>
        <v>0</v>
      </c>
      <c r="Y16">
        <f t="shared" si="31"/>
        <v>0</v>
      </c>
      <c r="Z16" s="8">
        <f t="shared" si="32"/>
        <v>0</v>
      </c>
      <c r="AA16" s="93">
        <f t="shared" si="33"/>
        <v>0</v>
      </c>
      <c r="AB16">
        <f t="shared" si="34"/>
        <v>0</v>
      </c>
      <c r="AC16">
        <f t="shared" si="35"/>
        <v>0</v>
      </c>
      <c r="AE16">
        <f t="shared" si="36"/>
        <v>0</v>
      </c>
      <c r="AF16" s="8">
        <f t="shared" si="37"/>
        <v>0</v>
      </c>
      <c r="AG16" s="93">
        <f t="shared" si="38"/>
        <v>0</v>
      </c>
      <c r="AH16">
        <f t="shared" si="39"/>
        <v>0</v>
      </c>
      <c r="AI16">
        <f t="shared" si="40"/>
        <v>0</v>
      </c>
      <c r="AJ16">
        <f t="shared" si="41"/>
        <v>0</v>
      </c>
      <c r="AK16" s="8">
        <f t="shared" si="42"/>
        <v>0</v>
      </c>
      <c r="AL16" s="93">
        <f t="shared" si="43"/>
        <v>0</v>
      </c>
      <c r="AM16">
        <f t="shared" si="44"/>
        <v>0</v>
      </c>
      <c r="AN16">
        <f t="shared" si="45"/>
        <v>0</v>
      </c>
    </row>
    <row r="17" spans="1:40" ht="15" thickBot="1" x14ac:dyDescent="0.35">
      <c r="A17" s="141" t="str">
        <f>C11</f>
        <v>AVIERE "B"</v>
      </c>
      <c r="B17" s="142" t="s">
        <v>11</v>
      </c>
      <c r="C17" s="143" t="str">
        <f>C10</f>
        <v>GOLBEY "C"</v>
      </c>
      <c r="D17" s="144"/>
      <c r="E17" s="145" t="s">
        <v>12</v>
      </c>
      <c r="F17" s="146"/>
      <c r="M17" s="147" t="str">
        <f>C11</f>
        <v>AVIERE "B"</v>
      </c>
      <c r="N17" s="148" t="s">
        <v>11</v>
      </c>
      <c r="O17" s="143" t="str">
        <f>C6</f>
        <v>AYDOILLES "B"</v>
      </c>
      <c r="P17" s="144"/>
      <c r="Q17" s="145" t="s">
        <v>12</v>
      </c>
      <c r="R17" s="146"/>
      <c r="T17">
        <f t="shared" si="26"/>
        <v>0</v>
      </c>
      <c r="U17" s="8">
        <f t="shared" si="27"/>
        <v>0</v>
      </c>
      <c r="V17" s="93">
        <f t="shared" si="28"/>
        <v>0</v>
      </c>
      <c r="W17">
        <f t="shared" si="29"/>
        <v>0</v>
      </c>
      <c r="X17" s="91">
        <f t="shared" si="30"/>
        <v>0</v>
      </c>
      <c r="Y17">
        <f t="shared" si="31"/>
        <v>0</v>
      </c>
      <c r="Z17" s="8">
        <f t="shared" si="32"/>
        <v>0</v>
      </c>
      <c r="AA17" s="93">
        <f t="shared" si="33"/>
        <v>0</v>
      </c>
      <c r="AB17">
        <f t="shared" si="34"/>
        <v>0</v>
      </c>
      <c r="AC17">
        <f t="shared" si="35"/>
        <v>0</v>
      </c>
      <c r="AE17">
        <f t="shared" si="36"/>
        <v>0</v>
      </c>
      <c r="AF17" s="8">
        <f t="shared" si="37"/>
        <v>0</v>
      </c>
      <c r="AG17" s="93">
        <f t="shared" si="38"/>
        <v>0</v>
      </c>
      <c r="AH17">
        <f t="shared" si="39"/>
        <v>0</v>
      </c>
      <c r="AI17">
        <f t="shared" si="40"/>
        <v>0</v>
      </c>
      <c r="AJ17">
        <f t="shared" si="41"/>
        <v>0</v>
      </c>
      <c r="AK17" s="8">
        <f t="shared" si="42"/>
        <v>0</v>
      </c>
      <c r="AL17" s="93">
        <f t="shared" si="43"/>
        <v>0</v>
      </c>
      <c r="AM17">
        <f t="shared" si="44"/>
        <v>0</v>
      </c>
      <c r="AN17">
        <f t="shared" si="45"/>
        <v>0</v>
      </c>
    </row>
    <row r="18" spans="1:40" ht="15" thickBot="1" x14ac:dyDescent="0.35">
      <c r="A18" s="2"/>
      <c r="B18" s="3"/>
      <c r="C18" s="3"/>
      <c r="D18" s="4"/>
      <c r="E18" s="5"/>
      <c r="F18" s="149"/>
      <c r="M18" s="6"/>
      <c r="N18" s="6"/>
      <c r="O18" s="6"/>
      <c r="Q18" s="7"/>
      <c r="T18">
        <f t="shared" si="26"/>
        <v>0</v>
      </c>
      <c r="U18" s="8">
        <f t="shared" si="27"/>
        <v>0</v>
      </c>
      <c r="V18" s="93">
        <f t="shared" si="28"/>
        <v>0</v>
      </c>
      <c r="W18">
        <f t="shared" si="29"/>
        <v>0</v>
      </c>
      <c r="X18" s="91">
        <f t="shared" si="30"/>
        <v>0</v>
      </c>
      <c r="Y18">
        <f t="shared" si="31"/>
        <v>0</v>
      </c>
      <c r="Z18" s="8">
        <f t="shared" si="32"/>
        <v>0</v>
      </c>
      <c r="AA18" s="93">
        <f t="shared" si="33"/>
        <v>0</v>
      </c>
      <c r="AB18">
        <f t="shared" si="34"/>
        <v>0</v>
      </c>
      <c r="AC18">
        <f t="shared" si="35"/>
        <v>0</v>
      </c>
      <c r="AE18">
        <f t="shared" si="36"/>
        <v>0</v>
      </c>
      <c r="AF18" s="8">
        <f t="shared" si="37"/>
        <v>0</v>
      </c>
      <c r="AG18" s="93">
        <f t="shared" si="38"/>
        <v>0</v>
      </c>
      <c r="AH18">
        <f t="shared" si="39"/>
        <v>0</v>
      </c>
      <c r="AI18">
        <f t="shared" si="40"/>
        <v>0</v>
      </c>
      <c r="AJ18">
        <f t="shared" si="41"/>
        <v>0</v>
      </c>
      <c r="AK18" s="8">
        <f t="shared" si="42"/>
        <v>0</v>
      </c>
      <c r="AL18" s="93">
        <f t="shared" si="43"/>
        <v>0</v>
      </c>
      <c r="AM18">
        <f t="shared" si="44"/>
        <v>0</v>
      </c>
      <c r="AN18">
        <f t="shared" si="45"/>
        <v>0</v>
      </c>
    </row>
    <row r="19" spans="1:40" ht="15" thickBot="1" x14ac:dyDescent="0.35">
      <c r="A19" s="176" t="s">
        <v>118</v>
      </c>
      <c r="B19" s="177"/>
      <c r="C19" s="177"/>
      <c r="D19" s="177"/>
      <c r="E19" s="177"/>
      <c r="F19" s="178"/>
      <c r="M19" s="176" t="s">
        <v>113</v>
      </c>
      <c r="N19" s="177"/>
      <c r="O19" s="177"/>
      <c r="P19" s="177"/>
      <c r="Q19" s="177"/>
      <c r="R19" s="178"/>
      <c r="T19">
        <f t="shared" si="26"/>
        <v>0</v>
      </c>
      <c r="U19" s="8">
        <f t="shared" si="27"/>
        <v>0</v>
      </c>
      <c r="V19" s="93">
        <f t="shared" si="28"/>
        <v>0</v>
      </c>
      <c r="W19">
        <f t="shared" si="29"/>
        <v>0</v>
      </c>
      <c r="X19" s="91">
        <f t="shared" si="30"/>
        <v>0</v>
      </c>
      <c r="Y19">
        <f t="shared" si="31"/>
        <v>0</v>
      </c>
      <c r="Z19" s="8">
        <f t="shared" si="32"/>
        <v>0</v>
      </c>
      <c r="AA19" s="93">
        <f t="shared" si="33"/>
        <v>0</v>
      </c>
      <c r="AB19">
        <f t="shared" si="34"/>
        <v>0</v>
      </c>
      <c r="AC19">
        <f t="shared" si="35"/>
        <v>0</v>
      </c>
      <c r="AE19">
        <f t="shared" si="36"/>
        <v>0</v>
      </c>
      <c r="AF19" s="8">
        <f t="shared" si="37"/>
        <v>0</v>
      </c>
      <c r="AG19" s="93">
        <f t="shared" si="38"/>
        <v>0</v>
      </c>
      <c r="AH19">
        <f t="shared" si="39"/>
        <v>0</v>
      </c>
      <c r="AI19">
        <f t="shared" si="40"/>
        <v>0</v>
      </c>
      <c r="AJ19">
        <f t="shared" si="41"/>
        <v>0</v>
      </c>
      <c r="AK19" s="8">
        <f t="shared" si="42"/>
        <v>0</v>
      </c>
      <c r="AL19" s="93">
        <f t="shared" si="43"/>
        <v>0</v>
      </c>
      <c r="AM19">
        <f t="shared" si="44"/>
        <v>0</v>
      </c>
      <c r="AN19">
        <f t="shared" si="45"/>
        <v>0</v>
      </c>
    </row>
    <row r="20" spans="1:40" x14ac:dyDescent="0.3">
      <c r="A20" s="48" t="str">
        <f>C4</f>
        <v>VAL D'AJOL "C"</v>
      </c>
      <c r="B20" s="128" t="s">
        <v>11</v>
      </c>
      <c r="C20" s="129" t="str">
        <f>C6</f>
        <v>AYDOILLES "B"</v>
      </c>
      <c r="D20" s="130"/>
      <c r="E20" s="20" t="s">
        <v>12</v>
      </c>
      <c r="F20" s="131"/>
      <c r="M20" s="48" t="str">
        <f>C4</f>
        <v>VAL D'AJOL "C"</v>
      </c>
      <c r="N20" s="128" t="s">
        <v>11</v>
      </c>
      <c r="O20" s="129" t="str">
        <f>C9</f>
        <v>ST NABORD "B"</v>
      </c>
      <c r="P20" s="130"/>
      <c r="Q20" s="20" t="s">
        <v>12</v>
      </c>
      <c r="R20" s="131"/>
      <c r="T20">
        <f t="shared" si="26"/>
        <v>0</v>
      </c>
      <c r="U20" s="8">
        <f t="shared" si="27"/>
        <v>0</v>
      </c>
      <c r="V20" s="93">
        <f t="shared" si="28"/>
        <v>0</v>
      </c>
      <c r="W20">
        <f t="shared" si="29"/>
        <v>0</v>
      </c>
      <c r="X20" s="91">
        <f t="shared" si="30"/>
        <v>0</v>
      </c>
      <c r="Y20">
        <f t="shared" si="31"/>
        <v>0</v>
      </c>
      <c r="Z20" s="8">
        <f t="shared" si="32"/>
        <v>0</v>
      </c>
      <c r="AA20" s="93">
        <f t="shared" si="33"/>
        <v>0</v>
      </c>
      <c r="AB20">
        <f t="shared" si="34"/>
        <v>0</v>
      </c>
      <c r="AC20">
        <f t="shared" si="35"/>
        <v>0</v>
      </c>
      <c r="AE20">
        <f t="shared" si="36"/>
        <v>0</v>
      </c>
      <c r="AF20" s="8">
        <f t="shared" si="37"/>
        <v>0</v>
      </c>
      <c r="AG20" s="93">
        <f t="shared" si="38"/>
        <v>0</v>
      </c>
      <c r="AH20">
        <f t="shared" si="39"/>
        <v>0</v>
      </c>
      <c r="AI20">
        <f t="shared" si="40"/>
        <v>0</v>
      </c>
      <c r="AJ20">
        <f t="shared" si="41"/>
        <v>0</v>
      </c>
      <c r="AK20" s="8">
        <f t="shared" si="42"/>
        <v>0</v>
      </c>
      <c r="AL20" s="93">
        <f t="shared" si="43"/>
        <v>0</v>
      </c>
      <c r="AM20">
        <f t="shared" si="44"/>
        <v>0</v>
      </c>
      <c r="AN20">
        <f t="shared" si="45"/>
        <v>0</v>
      </c>
    </row>
    <row r="21" spans="1:40" x14ac:dyDescent="0.3">
      <c r="A21" s="132" t="str">
        <f>C11</f>
        <v>AVIERE "B"</v>
      </c>
      <c r="B21" s="150" t="s">
        <v>11</v>
      </c>
      <c r="C21" s="134" t="str">
        <f>C5</f>
        <v>BRUYERES "B"</v>
      </c>
      <c r="D21" s="135"/>
      <c r="E21" s="21" t="s">
        <v>12</v>
      </c>
      <c r="F21" s="136"/>
      <c r="M21" s="132" t="str">
        <f>C5</f>
        <v>BRUYERES "B"</v>
      </c>
      <c r="N21" s="133" t="s">
        <v>11</v>
      </c>
      <c r="O21" s="134" t="str">
        <f>C6</f>
        <v>AYDOILLES "B"</v>
      </c>
      <c r="P21" s="135"/>
      <c r="Q21" s="21" t="s">
        <v>12</v>
      </c>
      <c r="R21" s="136"/>
      <c r="T21">
        <f t="shared" si="26"/>
        <v>0</v>
      </c>
      <c r="U21" s="8">
        <f t="shared" si="27"/>
        <v>0</v>
      </c>
      <c r="V21" s="93">
        <f t="shared" si="28"/>
        <v>0</v>
      </c>
      <c r="W21">
        <f t="shared" si="29"/>
        <v>0</v>
      </c>
      <c r="X21" s="91">
        <f t="shared" si="30"/>
        <v>0</v>
      </c>
      <c r="Y21">
        <f t="shared" si="31"/>
        <v>0</v>
      </c>
      <c r="Z21" s="8">
        <f t="shared" si="32"/>
        <v>0</v>
      </c>
      <c r="AA21" s="93">
        <f t="shared" si="33"/>
        <v>0</v>
      </c>
      <c r="AB21">
        <f t="shared" si="34"/>
        <v>0</v>
      </c>
      <c r="AC21">
        <f t="shared" si="35"/>
        <v>0</v>
      </c>
      <c r="AE21">
        <f t="shared" si="36"/>
        <v>0</v>
      </c>
      <c r="AF21" s="8">
        <f t="shared" si="37"/>
        <v>0</v>
      </c>
      <c r="AG21" s="93">
        <f t="shared" si="38"/>
        <v>0</v>
      </c>
      <c r="AH21">
        <f t="shared" si="39"/>
        <v>0</v>
      </c>
      <c r="AI21">
        <f t="shared" si="40"/>
        <v>0</v>
      </c>
      <c r="AJ21">
        <f t="shared" si="41"/>
        <v>0</v>
      </c>
      <c r="AK21" s="8">
        <f t="shared" si="42"/>
        <v>0</v>
      </c>
      <c r="AL21" s="93">
        <f t="shared" si="43"/>
        <v>0</v>
      </c>
      <c r="AM21">
        <f t="shared" si="44"/>
        <v>0</v>
      </c>
      <c r="AN21">
        <f t="shared" si="45"/>
        <v>0</v>
      </c>
    </row>
    <row r="22" spans="1:40" x14ac:dyDescent="0.3">
      <c r="A22" s="151" t="str">
        <f>C7</f>
        <v>RAON L'ETAPE "C"</v>
      </c>
      <c r="B22" s="133" t="s">
        <v>11</v>
      </c>
      <c r="C22" s="134" t="str">
        <f>C9</f>
        <v>ST NABORD "B"</v>
      </c>
      <c r="D22" s="135"/>
      <c r="E22" s="21" t="s">
        <v>12</v>
      </c>
      <c r="F22" s="136"/>
      <c r="M22" s="132" t="str">
        <f>C7</f>
        <v>RAON L'ETAPE "C"</v>
      </c>
      <c r="N22" s="133" t="s">
        <v>11</v>
      </c>
      <c r="O22" s="134" t="str">
        <f>C10</f>
        <v>GOLBEY "C"</v>
      </c>
      <c r="P22" s="135"/>
      <c r="Q22" s="21" t="s">
        <v>12</v>
      </c>
      <c r="R22" s="136"/>
      <c r="T22">
        <f t="shared" si="26"/>
        <v>0</v>
      </c>
      <c r="U22" s="8">
        <f t="shared" si="27"/>
        <v>0</v>
      </c>
      <c r="V22" s="93">
        <f t="shared" si="28"/>
        <v>0</v>
      </c>
      <c r="W22">
        <f t="shared" si="29"/>
        <v>0</v>
      </c>
      <c r="X22" s="91">
        <f t="shared" si="30"/>
        <v>0</v>
      </c>
      <c r="Y22">
        <f t="shared" si="31"/>
        <v>0</v>
      </c>
      <c r="Z22" s="8">
        <f t="shared" si="32"/>
        <v>0</v>
      </c>
      <c r="AA22" s="93">
        <f t="shared" si="33"/>
        <v>0</v>
      </c>
      <c r="AB22">
        <f t="shared" si="34"/>
        <v>0</v>
      </c>
      <c r="AC22">
        <f t="shared" si="35"/>
        <v>0</v>
      </c>
      <c r="AE22">
        <f t="shared" si="36"/>
        <v>0</v>
      </c>
      <c r="AF22" s="8">
        <f t="shared" si="37"/>
        <v>0</v>
      </c>
      <c r="AG22" s="93">
        <f t="shared" si="38"/>
        <v>0</v>
      </c>
      <c r="AH22">
        <f t="shared" si="39"/>
        <v>0</v>
      </c>
      <c r="AI22">
        <f t="shared" si="40"/>
        <v>0</v>
      </c>
      <c r="AJ22">
        <f t="shared" si="41"/>
        <v>0</v>
      </c>
      <c r="AK22" s="8">
        <f t="shared" si="42"/>
        <v>0</v>
      </c>
      <c r="AL22" s="93">
        <f t="shared" si="43"/>
        <v>0</v>
      </c>
      <c r="AM22">
        <f t="shared" si="44"/>
        <v>0</v>
      </c>
      <c r="AN22">
        <f t="shared" si="45"/>
        <v>0</v>
      </c>
    </row>
    <row r="23" spans="1:40" ht="15" thickBot="1" x14ac:dyDescent="0.35">
      <c r="A23" s="147" t="str">
        <f>C8</f>
        <v xml:space="preserve">VDR "C" </v>
      </c>
      <c r="B23" s="148" t="s">
        <v>11</v>
      </c>
      <c r="C23" s="143" t="str">
        <f>C10</f>
        <v>GOLBEY "C"</v>
      </c>
      <c r="D23" s="144"/>
      <c r="E23" s="145" t="s">
        <v>12</v>
      </c>
      <c r="F23" s="146"/>
      <c r="M23" s="141" t="str">
        <f>C11</f>
        <v>AVIERE "B"</v>
      </c>
      <c r="N23" s="142" t="s">
        <v>11</v>
      </c>
      <c r="O23" s="143" t="str">
        <f>C8</f>
        <v xml:space="preserve">VDR "C" </v>
      </c>
      <c r="P23" s="144"/>
      <c r="Q23" s="145" t="s">
        <v>12</v>
      </c>
      <c r="R23" s="146"/>
      <c r="T23">
        <f t="shared" si="26"/>
        <v>0</v>
      </c>
      <c r="U23" s="8">
        <f t="shared" si="27"/>
        <v>0</v>
      </c>
      <c r="V23" s="93">
        <f t="shared" si="28"/>
        <v>0</v>
      </c>
      <c r="W23">
        <f t="shared" si="29"/>
        <v>0</v>
      </c>
      <c r="X23" s="91">
        <f t="shared" si="30"/>
        <v>0</v>
      </c>
      <c r="Y23">
        <f t="shared" si="31"/>
        <v>0</v>
      </c>
      <c r="Z23" s="8">
        <f t="shared" si="32"/>
        <v>0</v>
      </c>
      <c r="AA23" s="93">
        <f t="shared" si="33"/>
        <v>0</v>
      </c>
      <c r="AB23">
        <f t="shared" si="34"/>
        <v>0</v>
      </c>
      <c r="AC23">
        <f t="shared" si="35"/>
        <v>0</v>
      </c>
      <c r="AE23">
        <f t="shared" si="36"/>
        <v>0</v>
      </c>
      <c r="AF23" s="8">
        <f t="shared" si="37"/>
        <v>0</v>
      </c>
      <c r="AG23" s="93">
        <f t="shared" si="38"/>
        <v>0</v>
      </c>
      <c r="AH23">
        <f t="shared" si="39"/>
        <v>0</v>
      </c>
      <c r="AI23">
        <f t="shared" si="40"/>
        <v>0</v>
      </c>
      <c r="AJ23">
        <f t="shared" si="41"/>
        <v>0</v>
      </c>
      <c r="AK23" s="8">
        <f t="shared" si="42"/>
        <v>0</v>
      </c>
      <c r="AL23" s="93">
        <f t="shared" si="43"/>
        <v>0</v>
      </c>
      <c r="AM23">
        <f t="shared" si="44"/>
        <v>0</v>
      </c>
      <c r="AN23">
        <f t="shared" si="45"/>
        <v>0</v>
      </c>
    </row>
    <row r="24" spans="1:40" ht="15" thickBot="1" x14ac:dyDescent="0.35">
      <c r="A24" s="149"/>
      <c r="B24" s="149"/>
      <c r="M24" s="6"/>
      <c r="N24" s="6"/>
      <c r="O24" s="6"/>
      <c r="Q24" s="7"/>
      <c r="T24">
        <f t="shared" si="26"/>
        <v>0</v>
      </c>
      <c r="U24" s="8">
        <f t="shared" si="27"/>
        <v>0</v>
      </c>
      <c r="V24" s="93">
        <f t="shared" si="28"/>
        <v>0</v>
      </c>
      <c r="W24">
        <f t="shared" si="29"/>
        <v>0</v>
      </c>
      <c r="X24" s="91">
        <f t="shared" si="30"/>
        <v>0</v>
      </c>
      <c r="Y24">
        <f t="shared" si="31"/>
        <v>0</v>
      </c>
      <c r="Z24" s="8">
        <f t="shared" si="32"/>
        <v>0</v>
      </c>
      <c r="AA24" s="93">
        <f t="shared" si="33"/>
        <v>0</v>
      </c>
      <c r="AB24">
        <f t="shared" si="34"/>
        <v>0</v>
      </c>
      <c r="AC24">
        <f t="shared" si="35"/>
        <v>0</v>
      </c>
      <c r="AE24">
        <f t="shared" si="36"/>
        <v>0</v>
      </c>
      <c r="AF24" s="8">
        <f t="shared" si="37"/>
        <v>0</v>
      </c>
      <c r="AG24" s="93">
        <f t="shared" si="38"/>
        <v>0</v>
      </c>
      <c r="AH24">
        <f t="shared" si="39"/>
        <v>0</v>
      </c>
      <c r="AI24">
        <f t="shared" si="40"/>
        <v>0</v>
      </c>
      <c r="AJ24">
        <f t="shared" si="41"/>
        <v>0</v>
      </c>
      <c r="AK24" s="8">
        <f t="shared" si="42"/>
        <v>0</v>
      </c>
      <c r="AL24" s="93">
        <f t="shared" si="43"/>
        <v>0</v>
      </c>
      <c r="AM24">
        <f t="shared" si="44"/>
        <v>0</v>
      </c>
      <c r="AN24">
        <f t="shared" si="45"/>
        <v>0</v>
      </c>
    </row>
    <row r="25" spans="1:40" ht="15" thickBot="1" x14ac:dyDescent="0.35">
      <c r="A25" s="176" t="s">
        <v>124</v>
      </c>
      <c r="B25" s="177"/>
      <c r="C25" s="177"/>
      <c r="D25" s="177"/>
      <c r="E25" s="177"/>
      <c r="F25" s="178"/>
      <c r="M25" s="176" t="s">
        <v>133</v>
      </c>
      <c r="N25" s="177"/>
      <c r="O25" s="177"/>
      <c r="P25" s="177"/>
      <c r="Q25" s="177"/>
      <c r="R25" s="178"/>
      <c r="T25">
        <f t="shared" si="26"/>
        <v>0</v>
      </c>
      <c r="U25" s="8">
        <f t="shared" si="27"/>
        <v>0</v>
      </c>
      <c r="V25" s="93">
        <f t="shared" si="28"/>
        <v>0</v>
      </c>
      <c r="W25">
        <f t="shared" si="29"/>
        <v>0</v>
      </c>
      <c r="X25" s="91">
        <f t="shared" si="30"/>
        <v>0</v>
      </c>
      <c r="Y25">
        <f t="shared" si="31"/>
        <v>0</v>
      </c>
      <c r="Z25" s="8">
        <f t="shared" si="32"/>
        <v>0</v>
      </c>
      <c r="AA25" s="93">
        <f t="shared" si="33"/>
        <v>0</v>
      </c>
      <c r="AB25">
        <f t="shared" si="34"/>
        <v>0</v>
      </c>
      <c r="AC25">
        <f t="shared" si="35"/>
        <v>0</v>
      </c>
      <c r="AE25">
        <f t="shared" si="36"/>
        <v>0</v>
      </c>
      <c r="AF25" s="8">
        <f t="shared" si="37"/>
        <v>0</v>
      </c>
      <c r="AG25" s="93">
        <f t="shared" si="38"/>
        <v>0</v>
      </c>
      <c r="AH25">
        <f t="shared" si="39"/>
        <v>0</v>
      </c>
      <c r="AI25">
        <f t="shared" si="40"/>
        <v>0</v>
      </c>
      <c r="AJ25">
        <f t="shared" si="41"/>
        <v>0</v>
      </c>
      <c r="AK25" s="8">
        <f t="shared" si="42"/>
        <v>0</v>
      </c>
      <c r="AL25" s="93">
        <f t="shared" si="43"/>
        <v>0</v>
      </c>
      <c r="AM25">
        <f t="shared" si="44"/>
        <v>0</v>
      </c>
      <c r="AN25">
        <f t="shared" si="45"/>
        <v>0</v>
      </c>
    </row>
    <row r="26" spans="1:40" x14ac:dyDescent="0.3">
      <c r="A26" s="48" t="str">
        <f>C4</f>
        <v>VAL D'AJOL "C"</v>
      </c>
      <c r="B26" s="128" t="s">
        <v>11</v>
      </c>
      <c r="C26" s="129" t="str">
        <f>C7</f>
        <v>RAON L'ETAPE "C"</v>
      </c>
      <c r="D26" s="152"/>
      <c r="E26" s="153" t="s">
        <v>12</v>
      </c>
      <c r="F26" s="154"/>
      <c r="M26" s="48" t="str">
        <f>C4</f>
        <v>VAL D'AJOL "C"</v>
      </c>
      <c r="N26" s="128" t="s">
        <v>11</v>
      </c>
      <c r="O26" s="129" t="str">
        <f>C10</f>
        <v>GOLBEY "C"</v>
      </c>
      <c r="P26" s="130"/>
      <c r="Q26" s="20" t="s">
        <v>12</v>
      </c>
      <c r="R26" s="131"/>
      <c r="T26">
        <f t="shared" si="26"/>
        <v>0</v>
      </c>
      <c r="U26" s="8">
        <f t="shared" si="27"/>
        <v>0</v>
      </c>
      <c r="V26" s="93">
        <f t="shared" si="28"/>
        <v>0</v>
      </c>
      <c r="W26">
        <f t="shared" si="29"/>
        <v>0</v>
      </c>
      <c r="X26" s="91">
        <f t="shared" si="30"/>
        <v>0</v>
      </c>
      <c r="Y26">
        <f t="shared" si="31"/>
        <v>0</v>
      </c>
      <c r="Z26" s="8">
        <f t="shared" si="32"/>
        <v>0</v>
      </c>
      <c r="AA26" s="93">
        <f t="shared" si="33"/>
        <v>0</v>
      </c>
      <c r="AB26">
        <f t="shared" si="34"/>
        <v>0</v>
      </c>
      <c r="AC26">
        <f t="shared" si="35"/>
        <v>0</v>
      </c>
      <c r="AE26">
        <f t="shared" si="36"/>
        <v>0</v>
      </c>
      <c r="AF26" s="8">
        <f t="shared" si="37"/>
        <v>0</v>
      </c>
      <c r="AG26" s="93">
        <f t="shared" si="38"/>
        <v>0</v>
      </c>
      <c r="AH26">
        <f t="shared" si="39"/>
        <v>0</v>
      </c>
      <c r="AI26">
        <f t="shared" si="40"/>
        <v>0</v>
      </c>
      <c r="AJ26">
        <f t="shared" si="41"/>
        <v>0</v>
      </c>
      <c r="AK26" s="8">
        <f t="shared" si="42"/>
        <v>0</v>
      </c>
      <c r="AL26" s="93">
        <f t="shared" si="43"/>
        <v>0</v>
      </c>
      <c r="AM26">
        <f t="shared" si="44"/>
        <v>0</v>
      </c>
      <c r="AN26">
        <f t="shared" si="45"/>
        <v>0</v>
      </c>
    </row>
    <row r="27" spans="1:40" x14ac:dyDescent="0.3">
      <c r="A27" s="132" t="str">
        <f>C5</f>
        <v>BRUYERES "B"</v>
      </c>
      <c r="B27" s="133" t="s">
        <v>11</v>
      </c>
      <c r="C27" s="134" t="str">
        <f>C10</f>
        <v>GOLBEY "C"</v>
      </c>
      <c r="D27" s="135"/>
      <c r="E27" s="21" t="s">
        <v>12</v>
      </c>
      <c r="F27" s="136"/>
      <c r="M27" s="132" t="str">
        <f>C9</f>
        <v>ST NABORD "B"</v>
      </c>
      <c r="N27" s="133" t="s">
        <v>11</v>
      </c>
      <c r="O27" s="134" t="str">
        <f>C6</f>
        <v>AYDOILLES "B"</v>
      </c>
      <c r="P27" s="135"/>
      <c r="Q27" s="21" t="s">
        <v>12</v>
      </c>
      <c r="R27" s="136"/>
      <c r="T27">
        <f t="shared" si="26"/>
        <v>0</v>
      </c>
      <c r="U27" s="8">
        <f t="shared" si="27"/>
        <v>0</v>
      </c>
      <c r="V27" s="93">
        <f t="shared" si="28"/>
        <v>0</v>
      </c>
      <c r="W27">
        <f t="shared" si="29"/>
        <v>0</v>
      </c>
      <c r="X27" s="91">
        <f t="shared" si="30"/>
        <v>0</v>
      </c>
      <c r="Y27">
        <f t="shared" si="31"/>
        <v>0</v>
      </c>
      <c r="Z27" s="8">
        <f t="shared" si="32"/>
        <v>0</v>
      </c>
      <c r="AA27" s="93">
        <f t="shared" si="33"/>
        <v>0</v>
      </c>
      <c r="AB27">
        <f t="shared" si="34"/>
        <v>0</v>
      </c>
      <c r="AC27">
        <f t="shared" si="35"/>
        <v>0</v>
      </c>
      <c r="AE27">
        <f t="shared" si="36"/>
        <v>0</v>
      </c>
      <c r="AF27" s="8">
        <f t="shared" si="37"/>
        <v>0</v>
      </c>
      <c r="AG27" s="93">
        <f t="shared" si="38"/>
        <v>0</v>
      </c>
      <c r="AH27">
        <f t="shared" si="39"/>
        <v>0</v>
      </c>
      <c r="AI27">
        <f t="shared" si="40"/>
        <v>0</v>
      </c>
      <c r="AJ27">
        <f t="shared" si="41"/>
        <v>0</v>
      </c>
      <c r="AK27" s="8">
        <f t="shared" si="42"/>
        <v>0</v>
      </c>
      <c r="AL27" s="93">
        <f t="shared" si="43"/>
        <v>0</v>
      </c>
      <c r="AM27">
        <f t="shared" si="44"/>
        <v>0</v>
      </c>
      <c r="AN27">
        <f t="shared" si="45"/>
        <v>0</v>
      </c>
    </row>
    <row r="28" spans="1:40" x14ac:dyDescent="0.3">
      <c r="A28" s="137" t="str">
        <f>C6</f>
        <v>AYDOILLES "B"</v>
      </c>
      <c r="B28" s="133" t="s">
        <v>11</v>
      </c>
      <c r="C28" s="155" t="str">
        <f>C8</f>
        <v xml:space="preserve">VDR "C" </v>
      </c>
      <c r="D28" s="135"/>
      <c r="E28" s="21" t="s">
        <v>12</v>
      </c>
      <c r="F28" s="136"/>
      <c r="M28" s="132" t="str">
        <f>C8</f>
        <v xml:space="preserve">VDR "C" </v>
      </c>
      <c r="N28" s="133" t="s">
        <v>11</v>
      </c>
      <c r="O28" s="134" t="str">
        <f>C5</f>
        <v>BRUYERES "B"</v>
      </c>
      <c r="P28" s="135"/>
      <c r="Q28" s="21" t="s">
        <v>12</v>
      </c>
      <c r="R28" s="136"/>
      <c r="T28">
        <f t="shared" si="26"/>
        <v>0</v>
      </c>
      <c r="U28" s="8">
        <f t="shared" si="27"/>
        <v>0</v>
      </c>
      <c r="V28" s="93">
        <f t="shared" si="28"/>
        <v>0</v>
      </c>
      <c r="W28">
        <f t="shared" si="29"/>
        <v>0</v>
      </c>
      <c r="X28" s="91">
        <f t="shared" si="30"/>
        <v>0</v>
      </c>
      <c r="Y28">
        <f t="shared" si="31"/>
        <v>0</v>
      </c>
      <c r="Z28" s="8">
        <f t="shared" si="32"/>
        <v>0</v>
      </c>
      <c r="AA28" s="93">
        <f t="shared" si="33"/>
        <v>0</v>
      </c>
      <c r="AB28">
        <f t="shared" si="34"/>
        <v>0</v>
      </c>
      <c r="AC28">
        <f t="shared" si="35"/>
        <v>0</v>
      </c>
      <c r="AE28">
        <f t="shared" si="36"/>
        <v>0</v>
      </c>
      <c r="AF28" s="8">
        <f t="shared" si="37"/>
        <v>0</v>
      </c>
      <c r="AG28" s="93">
        <f t="shared" si="38"/>
        <v>0</v>
      </c>
      <c r="AH28">
        <f t="shared" si="39"/>
        <v>0</v>
      </c>
      <c r="AI28">
        <f t="shared" si="40"/>
        <v>0</v>
      </c>
      <c r="AJ28">
        <f t="shared" si="41"/>
        <v>0</v>
      </c>
      <c r="AK28" s="8">
        <f t="shared" si="42"/>
        <v>0</v>
      </c>
      <c r="AL28" s="93">
        <f t="shared" si="43"/>
        <v>0</v>
      </c>
      <c r="AM28">
        <f t="shared" si="44"/>
        <v>0</v>
      </c>
      <c r="AN28">
        <f t="shared" si="45"/>
        <v>0</v>
      </c>
    </row>
    <row r="29" spans="1:40" ht="15" thickBot="1" x14ac:dyDescent="0.35">
      <c r="A29" s="156" t="str">
        <f>C11</f>
        <v>AVIERE "B"</v>
      </c>
      <c r="B29" s="142" t="s">
        <v>11</v>
      </c>
      <c r="C29" s="157" t="str">
        <f>C9</f>
        <v>ST NABORD "B"</v>
      </c>
      <c r="D29" s="144"/>
      <c r="E29" s="145" t="s">
        <v>12</v>
      </c>
      <c r="F29" s="146"/>
      <c r="M29" s="147" t="str">
        <f>C7</f>
        <v>RAON L'ETAPE "C"</v>
      </c>
      <c r="N29" s="148" t="s">
        <v>11</v>
      </c>
      <c r="O29" s="143" t="str">
        <f>C11</f>
        <v>AVIERE "B"</v>
      </c>
      <c r="P29" s="158"/>
      <c r="Q29" s="145" t="s">
        <v>12</v>
      </c>
      <c r="R29" s="159"/>
      <c r="T29">
        <f t="shared" si="26"/>
        <v>0</v>
      </c>
      <c r="U29" s="8">
        <f t="shared" si="27"/>
        <v>0</v>
      </c>
      <c r="V29" s="93">
        <f t="shared" si="28"/>
        <v>0</v>
      </c>
      <c r="W29">
        <f t="shared" si="29"/>
        <v>0</v>
      </c>
      <c r="X29" s="91">
        <f t="shared" si="30"/>
        <v>0</v>
      </c>
      <c r="Y29">
        <f t="shared" si="31"/>
        <v>0</v>
      </c>
      <c r="Z29" s="8">
        <f t="shared" si="32"/>
        <v>0</v>
      </c>
      <c r="AA29" s="93">
        <f t="shared" si="33"/>
        <v>0</v>
      </c>
      <c r="AB29">
        <f t="shared" si="34"/>
        <v>0</v>
      </c>
      <c r="AC29">
        <f t="shared" si="35"/>
        <v>0</v>
      </c>
      <c r="AE29">
        <f t="shared" si="36"/>
        <v>0</v>
      </c>
      <c r="AF29" s="8">
        <f t="shared" si="37"/>
        <v>0</v>
      </c>
      <c r="AG29" s="93">
        <f t="shared" si="38"/>
        <v>0</v>
      </c>
      <c r="AH29">
        <f t="shared" si="39"/>
        <v>0</v>
      </c>
      <c r="AI29">
        <f t="shared" si="40"/>
        <v>0</v>
      </c>
      <c r="AJ29">
        <f t="shared" si="41"/>
        <v>0</v>
      </c>
      <c r="AK29" s="8">
        <f t="shared" si="42"/>
        <v>0</v>
      </c>
      <c r="AL29" s="93">
        <f t="shared" si="43"/>
        <v>0</v>
      </c>
      <c r="AM29">
        <f t="shared" si="44"/>
        <v>0</v>
      </c>
      <c r="AN29">
        <f t="shared" si="45"/>
        <v>0</v>
      </c>
    </row>
    <row r="30" spans="1:40" ht="15" thickBot="1" x14ac:dyDescent="0.35">
      <c r="T30">
        <f t="shared" si="26"/>
        <v>0</v>
      </c>
      <c r="U30" s="8">
        <f t="shared" si="27"/>
        <v>0</v>
      </c>
      <c r="V30" s="93">
        <f t="shared" si="28"/>
        <v>0</v>
      </c>
      <c r="W30">
        <f t="shared" si="29"/>
        <v>0</v>
      </c>
      <c r="X30" s="91">
        <f t="shared" si="30"/>
        <v>0</v>
      </c>
      <c r="Y30">
        <f t="shared" si="31"/>
        <v>0</v>
      </c>
      <c r="Z30" s="8">
        <f t="shared" si="32"/>
        <v>0</v>
      </c>
      <c r="AA30" s="93">
        <f t="shared" si="33"/>
        <v>0</v>
      </c>
      <c r="AB30">
        <f t="shared" si="34"/>
        <v>0</v>
      </c>
      <c r="AC30">
        <f t="shared" si="35"/>
        <v>0</v>
      </c>
      <c r="AE30">
        <f t="shared" si="36"/>
        <v>0</v>
      </c>
      <c r="AF30" s="8">
        <f t="shared" si="37"/>
        <v>0</v>
      </c>
      <c r="AG30" s="93">
        <f t="shared" si="38"/>
        <v>0</v>
      </c>
      <c r="AH30">
        <f t="shared" si="39"/>
        <v>0</v>
      </c>
      <c r="AI30">
        <f t="shared" si="40"/>
        <v>0</v>
      </c>
      <c r="AJ30">
        <f t="shared" si="41"/>
        <v>0</v>
      </c>
      <c r="AK30" s="8">
        <f t="shared" si="42"/>
        <v>0</v>
      </c>
      <c r="AL30" s="93">
        <f t="shared" si="43"/>
        <v>0</v>
      </c>
      <c r="AM30">
        <f t="shared" si="44"/>
        <v>0</v>
      </c>
      <c r="AN30">
        <f t="shared" si="45"/>
        <v>0</v>
      </c>
    </row>
    <row r="31" spans="1:40" ht="15" thickBot="1" x14ac:dyDescent="0.35">
      <c r="A31" s="195"/>
      <c r="B31" s="195"/>
      <c r="C31" s="195"/>
      <c r="D31" s="195"/>
      <c r="E31" s="195"/>
      <c r="M31" s="176" t="s">
        <v>134</v>
      </c>
      <c r="N31" s="177"/>
      <c r="O31" s="177"/>
      <c r="P31" s="177"/>
      <c r="Q31" s="177"/>
      <c r="R31" s="178"/>
      <c r="T31">
        <f t="shared" si="26"/>
        <v>0</v>
      </c>
      <c r="U31" s="8">
        <f t="shared" si="27"/>
        <v>0</v>
      </c>
      <c r="V31" s="93">
        <f t="shared" si="28"/>
        <v>0</v>
      </c>
      <c r="W31">
        <f t="shared" si="29"/>
        <v>0</v>
      </c>
      <c r="X31" s="91">
        <f t="shared" si="30"/>
        <v>0</v>
      </c>
      <c r="Y31">
        <f t="shared" si="31"/>
        <v>0</v>
      </c>
      <c r="Z31" s="8">
        <f t="shared" si="32"/>
        <v>0</v>
      </c>
      <c r="AA31" s="93">
        <f t="shared" si="33"/>
        <v>0</v>
      </c>
      <c r="AB31">
        <f t="shared" si="34"/>
        <v>0</v>
      </c>
      <c r="AC31">
        <f t="shared" si="35"/>
        <v>0</v>
      </c>
      <c r="AE31">
        <f t="shared" si="36"/>
        <v>0</v>
      </c>
      <c r="AF31" s="8">
        <f t="shared" si="37"/>
        <v>0</v>
      </c>
      <c r="AG31" s="93">
        <f t="shared" si="38"/>
        <v>0</v>
      </c>
      <c r="AH31">
        <f t="shared" si="39"/>
        <v>0</v>
      </c>
      <c r="AI31">
        <f t="shared" si="40"/>
        <v>0</v>
      </c>
      <c r="AJ31">
        <f t="shared" si="41"/>
        <v>0</v>
      </c>
      <c r="AK31" s="8">
        <f t="shared" si="42"/>
        <v>0</v>
      </c>
      <c r="AL31" s="93">
        <f t="shared" si="43"/>
        <v>0</v>
      </c>
      <c r="AM31">
        <f t="shared" si="44"/>
        <v>0</v>
      </c>
      <c r="AN31">
        <f t="shared" si="45"/>
        <v>0</v>
      </c>
    </row>
    <row r="32" spans="1:40" x14ac:dyDescent="0.3">
      <c r="A32" s="196"/>
      <c r="B32" s="196"/>
      <c r="C32" s="196"/>
      <c r="D32" s="196"/>
      <c r="E32" s="196"/>
      <c r="F32" s="196"/>
      <c r="M32" s="48" t="str">
        <f>C4</f>
        <v>VAL D'AJOL "C"</v>
      </c>
      <c r="N32" s="128" t="s">
        <v>11</v>
      </c>
      <c r="O32" s="129" t="str">
        <f>C11</f>
        <v>AVIERE "B"</v>
      </c>
      <c r="P32" s="130"/>
      <c r="Q32" s="20" t="s">
        <v>12</v>
      </c>
      <c r="R32" s="131"/>
      <c r="T32">
        <f t="shared" si="26"/>
        <v>0</v>
      </c>
      <c r="U32" s="8">
        <f t="shared" si="27"/>
        <v>0</v>
      </c>
      <c r="V32" s="93">
        <f t="shared" si="28"/>
        <v>0</v>
      </c>
      <c r="W32">
        <f t="shared" si="29"/>
        <v>0</v>
      </c>
      <c r="X32" s="91">
        <f t="shared" si="30"/>
        <v>0</v>
      </c>
      <c r="Y32">
        <f t="shared" si="31"/>
        <v>0</v>
      </c>
      <c r="Z32" s="8">
        <f t="shared" si="32"/>
        <v>0</v>
      </c>
      <c r="AA32" s="93">
        <f t="shared" si="33"/>
        <v>0</v>
      </c>
      <c r="AB32">
        <f t="shared" si="34"/>
        <v>0</v>
      </c>
      <c r="AC32">
        <f t="shared" si="35"/>
        <v>0</v>
      </c>
      <c r="AE32">
        <f t="shared" si="36"/>
        <v>0</v>
      </c>
      <c r="AF32" s="8">
        <f t="shared" si="37"/>
        <v>0</v>
      </c>
      <c r="AG32" s="93">
        <f t="shared" si="38"/>
        <v>0</v>
      </c>
      <c r="AH32">
        <f t="shared" si="39"/>
        <v>0</v>
      </c>
      <c r="AI32">
        <f t="shared" si="40"/>
        <v>0</v>
      </c>
      <c r="AJ32">
        <f t="shared" si="41"/>
        <v>0</v>
      </c>
      <c r="AK32" s="8">
        <f t="shared" si="42"/>
        <v>0</v>
      </c>
      <c r="AL32" s="93">
        <f t="shared" si="43"/>
        <v>0</v>
      </c>
      <c r="AM32">
        <f t="shared" si="44"/>
        <v>0</v>
      </c>
      <c r="AN32">
        <f t="shared" si="45"/>
        <v>0</v>
      </c>
    </row>
    <row r="33" spans="13:65" x14ac:dyDescent="0.3">
      <c r="M33" s="132" t="str">
        <f>C6</f>
        <v>AYDOILLES "B"</v>
      </c>
      <c r="N33" s="133" t="s">
        <v>11</v>
      </c>
      <c r="O33" s="134" t="str">
        <f>C10</f>
        <v>GOLBEY "C"</v>
      </c>
      <c r="P33" s="135"/>
      <c r="Q33" s="21" t="s">
        <v>12</v>
      </c>
      <c r="R33" s="136"/>
      <c r="T33">
        <f t="shared" si="26"/>
        <v>0</v>
      </c>
      <c r="U33" s="8">
        <f t="shared" si="27"/>
        <v>0</v>
      </c>
      <c r="V33" s="93">
        <f t="shared" si="28"/>
        <v>0</v>
      </c>
      <c r="W33">
        <f t="shared" si="29"/>
        <v>0</v>
      </c>
      <c r="X33" s="91">
        <f t="shared" si="30"/>
        <v>0</v>
      </c>
      <c r="Y33">
        <f t="shared" si="31"/>
        <v>0</v>
      </c>
      <c r="Z33" s="8">
        <f t="shared" si="32"/>
        <v>0</v>
      </c>
      <c r="AA33" s="93">
        <f t="shared" si="33"/>
        <v>0</v>
      </c>
      <c r="AB33">
        <f t="shared" si="34"/>
        <v>0</v>
      </c>
      <c r="AC33">
        <f t="shared" si="35"/>
        <v>0</v>
      </c>
      <c r="AE33">
        <f t="shared" si="36"/>
        <v>0</v>
      </c>
      <c r="AF33" s="8">
        <f t="shared" si="37"/>
        <v>0</v>
      </c>
      <c r="AG33" s="93">
        <f t="shared" si="38"/>
        <v>0</v>
      </c>
      <c r="AH33">
        <f t="shared" si="39"/>
        <v>0</v>
      </c>
      <c r="AI33">
        <f t="shared" si="40"/>
        <v>0</v>
      </c>
      <c r="AJ33">
        <f t="shared" si="41"/>
        <v>0</v>
      </c>
      <c r="AK33" s="8">
        <f t="shared" si="42"/>
        <v>0</v>
      </c>
      <c r="AL33" s="93">
        <f t="shared" si="43"/>
        <v>0</v>
      </c>
      <c r="AM33">
        <f t="shared" si="44"/>
        <v>0</v>
      </c>
      <c r="AN33">
        <f t="shared" si="45"/>
        <v>0</v>
      </c>
    </row>
    <row r="34" spans="13:65" x14ac:dyDescent="0.3">
      <c r="M34" s="132" t="str">
        <f>C8</f>
        <v xml:space="preserve">VDR "C" </v>
      </c>
      <c r="N34" s="133" t="s">
        <v>11</v>
      </c>
      <c r="O34" s="134" t="str">
        <f>C7</f>
        <v>RAON L'ETAPE "C"</v>
      </c>
      <c r="P34" s="135"/>
      <c r="Q34" s="21" t="s">
        <v>12</v>
      </c>
      <c r="R34" s="136"/>
      <c r="T34">
        <f t="shared" si="26"/>
        <v>0</v>
      </c>
      <c r="U34" s="8">
        <f t="shared" si="27"/>
        <v>0</v>
      </c>
      <c r="V34" s="93">
        <f t="shared" si="28"/>
        <v>0</v>
      </c>
      <c r="W34">
        <f t="shared" si="29"/>
        <v>0</v>
      </c>
      <c r="X34" s="91">
        <f t="shared" si="30"/>
        <v>0</v>
      </c>
      <c r="Y34">
        <f t="shared" si="31"/>
        <v>0</v>
      </c>
      <c r="Z34" s="8">
        <f t="shared" si="32"/>
        <v>0</v>
      </c>
      <c r="AA34" s="93">
        <f t="shared" si="33"/>
        <v>0</v>
      </c>
      <c r="AB34">
        <f t="shared" si="34"/>
        <v>0</v>
      </c>
      <c r="AC34">
        <f t="shared" si="35"/>
        <v>0</v>
      </c>
      <c r="AE34">
        <f t="shared" si="36"/>
        <v>0</v>
      </c>
      <c r="AF34" s="8">
        <f t="shared" si="37"/>
        <v>0</v>
      </c>
      <c r="AG34" s="93">
        <f t="shared" si="38"/>
        <v>0</v>
      </c>
      <c r="AH34">
        <f t="shared" si="39"/>
        <v>0</v>
      </c>
      <c r="AI34">
        <f t="shared" si="40"/>
        <v>0</v>
      </c>
      <c r="AJ34">
        <f t="shared" si="41"/>
        <v>0</v>
      </c>
      <c r="AK34" s="8">
        <f t="shared" si="42"/>
        <v>0</v>
      </c>
      <c r="AL34" s="93">
        <f t="shared" si="43"/>
        <v>0</v>
      </c>
      <c r="AM34">
        <f t="shared" si="44"/>
        <v>0</v>
      </c>
      <c r="AN34">
        <f t="shared" si="45"/>
        <v>0</v>
      </c>
      <c r="BM34" s="160"/>
    </row>
    <row r="35" spans="13:65" ht="15" thickBot="1" x14ac:dyDescent="0.35">
      <c r="M35" s="147" t="str">
        <f>C5</f>
        <v>BRUYERES "B"</v>
      </c>
      <c r="N35" s="148" t="s">
        <v>11</v>
      </c>
      <c r="O35" s="143" t="str">
        <f>C9</f>
        <v>ST NABORD "B"</v>
      </c>
      <c r="P35" s="158"/>
      <c r="Q35" s="22" t="s">
        <v>12</v>
      </c>
      <c r="R35" s="159"/>
      <c r="T35">
        <f t="shared" si="26"/>
        <v>0</v>
      </c>
      <c r="U35" s="8">
        <f t="shared" si="27"/>
        <v>0</v>
      </c>
      <c r="V35" s="93">
        <f t="shared" si="28"/>
        <v>0</v>
      </c>
      <c r="W35">
        <f t="shared" si="29"/>
        <v>0</v>
      </c>
      <c r="X35" s="91">
        <f t="shared" si="30"/>
        <v>0</v>
      </c>
      <c r="Y35">
        <f t="shared" si="31"/>
        <v>0</v>
      </c>
      <c r="Z35" s="8">
        <f t="shared" si="32"/>
        <v>0</v>
      </c>
      <c r="AA35" s="93">
        <f t="shared" si="33"/>
        <v>0</v>
      </c>
      <c r="AB35">
        <f t="shared" si="34"/>
        <v>0</v>
      </c>
      <c r="AC35">
        <f t="shared" si="35"/>
        <v>0</v>
      </c>
      <c r="AE35">
        <f t="shared" si="36"/>
        <v>0</v>
      </c>
      <c r="AF35" s="8">
        <f t="shared" si="37"/>
        <v>0</v>
      </c>
      <c r="AG35" s="93">
        <f t="shared" si="38"/>
        <v>0</v>
      </c>
      <c r="AH35">
        <f t="shared" si="39"/>
        <v>0</v>
      </c>
      <c r="AI35">
        <f t="shared" si="40"/>
        <v>0</v>
      </c>
      <c r="AJ35">
        <f t="shared" si="41"/>
        <v>0</v>
      </c>
      <c r="AK35" s="8">
        <f t="shared" si="42"/>
        <v>0</v>
      </c>
      <c r="AL35" s="93">
        <f t="shared" si="43"/>
        <v>0</v>
      </c>
      <c r="AM35">
        <f t="shared" si="44"/>
        <v>0</v>
      </c>
      <c r="AN35">
        <f t="shared" si="45"/>
        <v>0</v>
      </c>
    </row>
  </sheetData>
  <sheetProtection algorithmName="SHA-512" hashValue="DL4L64DNgTtP01Y21adz4t6QdJ835tqm5hZmZC6qR+ZWV/ojMZwIrW75QCo804iMFHjpTvr72XvRuRqqUc4iIg==" saltValue="K2+Ax/RiMdssom5biPFIqg==" spinCount="100000" sheet="1" selectLockedCells="1"/>
  <mergeCells count="23">
    <mergeCell ref="A25:F25"/>
    <mergeCell ref="M25:R25"/>
    <mergeCell ref="A31:E31"/>
    <mergeCell ref="M31:R31"/>
    <mergeCell ref="A32:F32"/>
    <mergeCell ref="T12:X12"/>
    <mergeCell ref="Y12:AC12"/>
    <mergeCell ref="AE12:AI12"/>
    <mergeCell ref="AJ12:AN12"/>
    <mergeCell ref="A13:F13"/>
    <mergeCell ref="M13:R13"/>
    <mergeCell ref="N11:O11"/>
    <mergeCell ref="A19:F19"/>
    <mergeCell ref="M19:R19"/>
    <mergeCell ref="A1:R1"/>
    <mergeCell ref="N3:P3"/>
    <mergeCell ref="N4:O4"/>
    <mergeCell ref="N5:O5"/>
    <mergeCell ref="N6:O6"/>
    <mergeCell ref="N7:O7"/>
    <mergeCell ref="N8:O8"/>
    <mergeCell ref="N9:O9"/>
    <mergeCell ref="N10:O10"/>
  </mergeCells>
  <pageMargins left="0.31496062992125984" right="0.31496062992125984" top="0.35433070866141736" bottom="0.35433070866141736" header="0.11811023622047245" footer="0.11811023622047245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ELITE</vt:lpstr>
      <vt:lpstr>HONNEUR</vt:lpstr>
      <vt:lpstr>D1</vt:lpstr>
      <vt:lpstr>D2A</vt:lpstr>
      <vt:lpstr>D2B</vt:lpstr>
      <vt:lpstr>D3A</vt:lpstr>
      <vt:lpstr>D3B</vt:lpstr>
      <vt:lpstr>D4A</vt:lpstr>
      <vt:lpstr>D4B</vt:lpstr>
      <vt:lpstr>D4C</vt:lpstr>
      <vt:lpstr>D4D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</dc:creator>
  <cp:lastModifiedBy>Allan ABDELFADI</cp:lastModifiedBy>
  <cp:lastPrinted>2024-01-30T15:12:26Z</cp:lastPrinted>
  <dcterms:created xsi:type="dcterms:W3CDTF">2016-01-26T09:27:15Z</dcterms:created>
  <dcterms:modified xsi:type="dcterms:W3CDTF">2024-04-23T07:28:12Z</dcterms:modified>
</cp:coreProperties>
</file>